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ullin.ESH\Desktop\"/>
    </mc:Choice>
  </mc:AlternateContent>
  <xr:revisionPtr revIDLastSave="0" documentId="8_{D93566AA-7220-46E4-8B41-10CDEAF2CD15}" xr6:coauthVersionLast="47" xr6:coauthVersionMax="47" xr10:uidLastSave="{00000000-0000-0000-0000-000000000000}"/>
  <bookViews>
    <workbookView xWindow="-120" yWindow="-120" windowWidth="29040" windowHeight="15840" xr2:uid="{49B86F93-43FE-4756-A890-B965AD6F902D}"/>
  </bookViews>
  <sheets>
    <sheet name="Предложение" sheetId="1" r:id="rId1"/>
  </sheets>
  <externalReferences>
    <externalReference r:id="rId2"/>
  </externalReferences>
  <definedNames>
    <definedName name="CHECK_LINK_RANGE_1">"Калькуляция!$I$11:$I$132"</definedName>
    <definedName name="GET_SERVICE">[1]Титульный!$E$28</definedName>
    <definedName name="GP">[1]Титульный!$E$15</definedName>
    <definedName name="GROUP_SCOPE">'[1]1. Точки поставки'!$O$23</definedName>
    <definedName name="GROUP_SCOPE_ETALONS">'[1]2. Эталоны'!$P$4</definedName>
    <definedName name="GROUP_SCOPE_ETALONS_VR">'[1]2. Эталоны - ВР'!$P$4</definedName>
    <definedName name="GROUP_SCOPE_VR">'[1]1. Точки поставки - ВР'!$O$23</definedName>
    <definedName name="PRD">[1]Титульный!$E$8</definedName>
    <definedName name="region_name">[1]Титульный!$E$5</definedName>
    <definedName name="REPORT_OWNER">[1]Титульный!$E$17</definedName>
    <definedName name="SCOPE">[1]PATTERN_COSTS!$E$2:$E$561</definedName>
    <definedName name="TRANSPORT_TYPE">[1]TECHSHEET!$L$2:$L$6</definedName>
    <definedName name="wsLandTax_coef_check_show_1">'[1]15. Земельный налог'!$I$13:$I$15</definedName>
    <definedName name="wsLandTax_coef_check_show_2">'[1]15. Земельный налог'!$O$13:$O$15</definedName>
    <definedName name="wsLandTaxVR_coef_check_show_1">'[1]15. Земельный налог - ВР'!$I$13:$I$15</definedName>
    <definedName name="wsLandTaxVR_coef_check_show_2">'[1]15. Земельный налог - ВР'!$M$13:$M$15</definedName>
    <definedName name="wsNvv_coef_check_show">'[1]3. НВВ эталон'!$O$30:$Q$30</definedName>
    <definedName name="wsNvvMax_coef_check_show">'[1]3. НВВ эталон макс'!$O$30:$Q$30</definedName>
    <definedName name="wsNvvMin_coef_check_show">'[1]3. НВВ эталон ВР'!$O$30:$Q$30</definedName>
    <definedName name="wsOtherTax_coef_check_show_1">'[1]18. Прочие налоги'!$L$13:$L$15</definedName>
    <definedName name="wsOtherTax_coef_check_show_2">'[1]18. Прочие налоги'!$P$13:$P$15</definedName>
    <definedName name="wsOtherTaxVR_coef_check_show_1">'[1]18. Прочие налоги - ВР'!$J$13:$J$15</definedName>
    <definedName name="wsOtherTaxVR_coef_check_show_2">'[1]18. Прочие налоги - ВР'!$N$13:$N$15</definedName>
    <definedName name="wsProfitTax_coef_check_show_1">'[1]17. Налог на прибыль'!$I$13:$I$15</definedName>
    <definedName name="wsProfitTax_coef_check_show_2">'[1]17. Налог на прибыль'!$O$13:$O$15</definedName>
    <definedName name="wsProfitTaxVR_coef_check_show_1">'[1]17. Налог на прибыль - ВР'!$I$13:$I$15</definedName>
    <definedName name="wsProfitTaxVR_coef_check_show_2">'[1]17. Налог на прибыль - ВР'!$M$13:$M$15</definedName>
    <definedName name="wsProposition_ADD_MARKER">Предложение!#REF!</definedName>
    <definedName name="wsTransportTax_api_link">'[1]16. Транспортный налог'!$T$24</definedName>
    <definedName name="wsTransportTax_coef_check_show_1">'[1]16. Транспортный налог'!$H$14:$H$16</definedName>
    <definedName name="wsTransportTax_coef_check_show_2">'[1]16. Транспортный налог'!$L$14:$L$16</definedName>
    <definedName name="wsTransportTaxVR_coef_check_show_1">'[1]16. Транспортный налог - ВР'!$H$14:$H$16</definedName>
    <definedName name="wsTransportTaxVR_coef_check_show_2">'[1]16. Транспортный налог - ВР'!$L$14:$L$16</definedName>
    <definedName name="YES_NO">[1]TECHSHEET!$D$2:$D$3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7" i="1" l="1"/>
  <c r="J137" i="1"/>
  <c r="K136" i="1"/>
  <c r="J136" i="1"/>
  <c r="K135" i="1"/>
  <c r="J135" i="1"/>
  <c r="K133" i="1"/>
  <c r="J133" i="1"/>
  <c r="K132" i="1"/>
  <c r="J132" i="1"/>
  <c r="J124" i="1"/>
  <c r="J123" i="1"/>
  <c r="J122" i="1"/>
  <c r="J117" i="1"/>
  <c r="J112" i="1"/>
  <c r="J109" i="1"/>
  <c r="J116" i="1"/>
  <c r="H112" i="1"/>
  <c r="H109" i="1"/>
  <c r="H116" i="1"/>
  <c r="F112" i="1"/>
  <c r="F109" i="1"/>
  <c r="F116" i="1"/>
  <c r="J104" i="1"/>
  <c r="H104" i="1"/>
  <c r="F104" i="1"/>
  <c r="J101" i="1"/>
  <c r="H101" i="1"/>
  <c r="F101" i="1"/>
  <c r="J98" i="1"/>
  <c r="H98" i="1"/>
  <c r="F98" i="1"/>
  <c r="J95" i="1"/>
  <c r="H95" i="1"/>
  <c r="F95" i="1"/>
  <c r="J92" i="1"/>
  <c r="H92" i="1"/>
  <c r="F92" i="1"/>
  <c r="J89" i="1"/>
  <c r="H89" i="1"/>
  <c r="F89" i="1"/>
  <c r="J88" i="1"/>
  <c r="H88" i="1"/>
  <c r="F88" i="1"/>
  <c r="J85" i="1"/>
  <c r="H85" i="1"/>
  <c r="F85" i="1"/>
  <c r="J82" i="1"/>
  <c r="H82" i="1"/>
  <c r="F82" i="1"/>
  <c r="J81" i="1"/>
  <c r="H81" i="1"/>
  <c r="F81" i="1"/>
  <c r="J78" i="1"/>
  <c r="H78" i="1"/>
  <c r="F78" i="1"/>
  <c r="J75" i="1"/>
  <c r="H75" i="1"/>
  <c r="F75" i="1"/>
  <c r="J74" i="1"/>
  <c r="H74" i="1"/>
  <c r="F74" i="1"/>
  <c r="J71" i="1"/>
  <c r="H71" i="1"/>
  <c r="F71" i="1"/>
  <c r="J68" i="1"/>
  <c r="H68" i="1"/>
  <c r="F68" i="1"/>
  <c r="J67" i="1"/>
  <c r="H67" i="1"/>
  <c r="F67" i="1"/>
  <c r="J64" i="1"/>
  <c r="H64" i="1"/>
  <c r="F64" i="1"/>
  <c r="J61" i="1"/>
  <c r="H61" i="1"/>
  <c r="F61" i="1"/>
  <c r="J60" i="1"/>
  <c r="H60" i="1"/>
  <c r="F60" i="1"/>
  <c r="J57" i="1"/>
  <c r="H57" i="1"/>
  <c r="F57" i="1"/>
  <c r="J54" i="1"/>
  <c r="H54" i="1"/>
  <c r="F54" i="1"/>
  <c r="J53" i="1"/>
  <c r="H53" i="1"/>
  <c r="F53" i="1"/>
  <c r="J50" i="1"/>
  <c r="H50" i="1"/>
  <c r="F50" i="1"/>
  <c r="J47" i="1"/>
  <c r="H47" i="1"/>
  <c r="F47" i="1"/>
  <c r="J46" i="1"/>
  <c r="H46" i="1"/>
  <c r="F46" i="1"/>
  <c r="J44" i="1"/>
  <c r="H44" i="1"/>
  <c r="F44" i="1"/>
  <c r="J43" i="1"/>
  <c r="H43" i="1"/>
  <c r="F43" i="1"/>
  <c r="J42" i="1"/>
  <c r="H42" i="1"/>
  <c r="F42" i="1"/>
  <c r="J41" i="1"/>
  <c r="H41" i="1"/>
  <c r="F41" i="1"/>
  <c r="J40" i="1"/>
  <c r="H40" i="1"/>
  <c r="F40" i="1"/>
  <c r="J39" i="1"/>
  <c r="H39" i="1"/>
  <c r="F39" i="1"/>
  <c r="J38" i="1"/>
  <c r="H38" i="1"/>
  <c r="F38" i="1"/>
  <c r="J36" i="1"/>
  <c r="H36" i="1"/>
  <c r="F36" i="1"/>
  <c r="E32" i="1"/>
  <c r="E31" i="1"/>
  <c r="E30" i="1"/>
  <c r="E29" i="1"/>
  <c r="E28" i="1"/>
  <c r="E27" i="1"/>
  <c r="E25" i="1"/>
  <c r="E24" i="1"/>
  <c r="E23" i="1"/>
  <c r="C19" i="1"/>
  <c r="C17" i="1"/>
  <c r="C13" i="1"/>
</calcChain>
</file>

<file path=xl/sharedStrings.xml><?xml version="1.0" encoding="utf-8"?>
<sst xmlns="http://schemas.openxmlformats.org/spreadsheetml/2006/main" count="274" uniqueCount="120">
  <si>
    <t>П Р Е Д Л О Ж Е Н И Е</t>
  </si>
  <si>
    <t>об установлении сбытовых надбавок</t>
  </si>
  <si>
    <t>(расчетный период регулирования)</t>
  </si>
  <si>
    <t>(полное и сокращенное наименование юридического лица)</t>
  </si>
  <si>
    <t>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</si>
  <si>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</si>
  <si>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</si>
  <si>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</si>
  <si>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</si>
  <si>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119048 Г. МОСКВА ПР-КТ КОМСОМОЛЬСКИЙ Д. 42 СТР. 3 ПОМЕЩ. 1 КОМ. 14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</si>
  <si>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</si>
  <si>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</si>
  <si>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</si>
  <si>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</si>
  <si>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</si>
  <si>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</si>
  <si>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Ссылка на раскрытие информации</t>
  </si>
  <si>
    <t>Наименование_x000D_
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</si>
  <si>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</si>
  <si>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</si>
  <si>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утвержденные_x000D_
на базовый_x000D_
период *</t>
  </si>
  <si>
    <t>Предложения_x000D_
на расчетный период регулирования</t>
  </si>
  <si>
    <t>2. Основные показатели деятельности гарантирующих поставщиков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</si>
  <si>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</si>
  <si>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</si>
  <si>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</si>
  <si>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</si>
  <si>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</si>
  <si>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</si>
  <si>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</si>
  <si>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</si>
  <si>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</si>
  <si>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</si>
  <si>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</si>
  <si>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</si>
  <si>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</si>
  <si>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</si>
  <si>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</si>
  <si>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</si>
  <si>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</si>
  <si>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</si>
  <si>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</si>
  <si>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</si>
  <si>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</si>
  <si>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</si>
  <si>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</si>
  <si>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</si>
  <si>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</si>
  <si>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</si>
  <si>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</si>
  <si>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</si>
  <si>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</si>
  <si>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</si>
  <si>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</si>
  <si>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</si>
  <si>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</si>
  <si>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</si>
  <si>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</si>
  <si>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</si>
  <si>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</si>
  <si>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</si>
  <si>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</si>
  <si>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</si>
  <si>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</si>
  <si>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</si>
  <si>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</si>
  <si>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</si>
  <si>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</si>
  <si>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</si>
  <si>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>Количество обслуживаемых договоров - всего**)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</si>
  <si>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</si>
  <si>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</si>
  <si>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</si>
  <si>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</si>
  <si>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</si>
  <si>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</si>
  <si>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</si>
  <si>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</si>
  <si>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Количество точек учета по обслуживаемым договорам - всего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</si>
  <si>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</si>
  <si>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</si>
  <si>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</si>
  <si>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</si>
  <si>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</si>
  <si>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</si>
  <si>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</si>
  <si>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</si>
  <si>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</si>
  <si>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</si>
  <si>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</si>
  <si>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</si>
  <si>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</si>
  <si>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 ***)</t>
  </si>
  <si>
    <t>человек</t>
  </si>
  <si>
    <t>6.2.</t>
  </si>
  <si>
    <t>Среднемесячная заработная плата на одного работника ***)</t>
  </si>
  <si>
    <t>тыс. рублей_x000D_
на человека</t>
  </si>
  <si>
    <t>6.3.</t>
  </si>
  <si>
    <t>Реквизиты отраслевого тарифного соглашения (дата утверждения, срок действия)</t>
  </si>
  <si>
    <t>отсутствует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</si>
  <si>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</si>
  <si>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</si>
  <si>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</si>
  <si>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</si>
  <si>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</si>
  <si>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  ****)</t>
  </si>
  <si>
    <t>10.</t>
  </si>
  <si>
    <t>Чистая прибыль (убыток) *****)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</si>
  <si>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</si>
  <si>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</si>
  <si>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</si>
  <si>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</si>
  <si>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</si>
  <si>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Цены (тарифы) по регулируемым видам деятельности организации</t>
  </si>
  <si>
    <t>Предложение_x000D_
на расчетный период регулирования</t>
  </si>
  <si>
    <t>величина сбытовой надбавки для населения и приравненных к нему категорий потребителей</t>
  </si>
  <si>
    <t>руб./МВтч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</si>
  <si>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</si>
  <si>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3.2</t>
  </si>
  <si>
    <t>величина сбытовой надбавки для прочих потребителей: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</si>
</sst>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D7EAD3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 style="thin">
        <color rgb="FFBCBCBC"/>
      </right>
      <top/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/>
      <bottom/>
      <diagonal/>
    </border>
  </borders>
  <cellStyleXfs count="1">
    <xf numFmtId="49" fontId="0" fillId="0" borderId="0" applyFill="0" applyBorder="0">
      <alignment vertical="top"/>
    </xf>
  </cellStyleXfs>
  <cellXfs count="55">
    <xf numFmtId="49" fontId="0" fillId="0" borderId="0" xfId="0">
      <alignment vertical="top"/>
    </xf>
    <xf numFmtId="49" fontId="1" fillId="0" borderId="0" xfId="0" applyFont="1">
      <alignment vertical="top"/>
    </xf>
    <xf numFmtId="49" fontId="2" fillId="0" borderId="0" xfId="0" applyFont="1">
      <alignment vertical="top"/>
    </xf>
    <xf numFmtId="0" fontId="1" fillId="0" borderId="0" xfId="0" applyNumberFormat="1" applyFont="1">
      <alignment vertical="top"/>
    </xf>
    <xf numFmtId="0" fontId="1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0" borderId="0" xfId="0" applyFont="1" applyAlignment="1">
      <alignment horizontal="center" vertical="top"/>
    </xf>
    <xf numFmtId="49" fontId="1" fillId="0" borderId="2" xfId="0" applyFont="1" applyBorder="1">
      <alignment vertical="top"/>
    </xf>
    <xf numFmtId="0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0" borderId="3" xfId="0" applyFont="1" applyBorder="1">
      <alignment vertical="top"/>
    </xf>
    <xf numFmtId="0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2" xfId="0" applyFont="1" applyFill="1" applyBorder="1" applyAlignment="1" applyProtection="1">
      <alignment horizontal="center" vertical="top"/>
      <protection locked="0"/>
    </xf>
    <xf numFmtId="49" fontId="1" fillId="0" borderId="4" xfId="0" applyFont="1" applyBorder="1" applyAlignment="1">
      <alignment horizontal="center" vertical="center" wrapText="1"/>
    </xf>
    <xf numFmtId="49" fontId="1" fillId="0" borderId="4" xfId="0" applyFont="1" applyBorder="1" applyAlignment="1">
      <alignment horizontal="center" vertical="center" wrapText="1"/>
    </xf>
    <xf numFmtId="49" fontId="1" fillId="0" borderId="5" xfId="0" applyFont="1" applyBorder="1" applyAlignment="1">
      <alignment horizontal="center" vertical="center" wrapText="1"/>
    </xf>
    <xf numFmtId="49" fontId="1" fillId="0" borderId="6" xfId="0" applyFont="1" applyBorder="1" applyAlignment="1">
      <alignment horizontal="center" vertical="center" wrapText="1"/>
    </xf>
    <xf numFmtId="49" fontId="5" fillId="0" borderId="5" xfId="0" applyFont="1" applyBorder="1" applyAlignment="1">
      <alignment horizontal="center" vertical="center" wrapText="1"/>
    </xf>
    <xf numFmtId="49" fontId="5" fillId="0" borderId="6" xfId="0" applyFont="1" applyBorder="1" applyAlignment="1">
      <alignment horizontal="center" vertical="center" wrapText="1"/>
    </xf>
    <xf numFmtId="49" fontId="1" fillId="0" borderId="0" xfId="0" applyFont="1" applyAlignment="1">
      <alignment vertical="top" wrapText="1"/>
    </xf>
    <xf numFmtId="49" fontId="1" fillId="0" borderId="7" xfId="0" applyFont="1" applyBorder="1" applyAlignment="1">
      <alignment horizontal="center" vertical="top"/>
    </xf>
    <xf numFmtId="49" fontId="1" fillId="0" borderId="8" xfId="0" applyFont="1" applyBorder="1" applyAlignment="1">
      <alignment horizontal="center" vertical="top"/>
    </xf>
    <xf numFmtId="49" fontId="1" fillId="0" borderId="2" xfId="0" applyFont="1" applyBorder="1" applyAlignment="1">
      <alignment horizontal="center" vertical="center"/>
    </xf>
    <xf numFmtId="49" fontId="1" fillId="0" borderId="2" xfId="0" applyFont="1" applyBorder="1" applyAlignment="1">
      <alignment vertical="top" wrapText="1"/>
    </xf>
    <xf numFmtId="49" fontId="1" fillId="0" borderId="2" xfId="0" applyFont="1" applyBorder="1">
      <alignment vertical="top"/>
    </xf>
    <xf numFmtId="4" fontId="1" fillId="4" borderId="7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49" fontId="1" fillId="0" borderId="7" xfId="0" applyFont="1" applyBorder="1" applyAlignment="1">
      <alignment horizontal="center" vertical="center"/>
    </xf>
    <xf numFmtId="49" fontId="1" fillId="0" borderId="9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2" borderId="7" xfId="0" applyNumberFormat="1" applyFont="1" applyFill="1" applyBorder="1" applyAlignment="1" applyProtection="1">
      <alignment horizontal="right" vertical="center"/>
      <protection locked="0"/>
    </xf>
    <xf numFmtId="4" fontId="1" fillId="2" borderId="9" xfId="0" applyNumberFormat="1" applyFont="1" applyFill="1" applyBorder="1" applyAlignment="1" applyProtection="1">
      <alignment horizontal="right" vertical="center"/>
      <protection locked="0"/>
    </xf>
    <xf numFmtId="0" fontId="1" fillId="2" borderId="7" xfId="0" applyNumberFormat="1" applyFont="1" applyFill="1" applyBorder="1" applyAlignment="1" applyProtection="1">
      <alignment horizontal="right" vertical="center"/>
      <protection locked="0"/>
    </xf>
    <xf numFmtId="0" fontId="1" fillId="2" borderId="9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Font="1">
      <alignment vertical="top"/>
    </xf>
    <xf numFmtId="49" fontId="1" fillId="0" borderId="2" xfId="0" applyFont="1" applyBorder="1" applyAlignment="1">
      <alignment horizontal="center" vertical="center" wrapText="1"/>
    </xf>
    <xf numFmtId="49" fontId="1" fillId="0" borderId="2" xfId="0" applyFont="1" applyBorder="1" applyAlignment="1">
      <alignment horizontal="center" vertical="top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Font="1" applyBorder="1" applyAlignment="1">
      <alignment horizontal="center" vertical="top"/>
    </xf>
    <xf numFmtId="49" fontId="1" fillId="0" borderId="11" xfId="0" applyFont="1" applyBorder="1" applyAlignment="1">
      <alignment horizontal="center" vertical="center" wrapText="1"/>
    </xf>
    <xf numFmtId="49" fontId="1" fillId="0" borderId="12" xfId="0" applyFont="1" applyBorder="1" applyAlignment="1">
      <alignment horizontal="center" vertical="center" wrapText="1"/>
    </xf>
    <xf numFmtId="49" fontId="1" fillId="0" borderId="3" xfId="0" applyFont="1" applyBorder="1" applyAlignment="1">
      <alignment horizontal="center" vertical="center" wrapText="1"/>
    </xf>
    <xf numFmtId="49" fontId="1" fillId="0" borderId="2" xfId="0" applyFont="1" applyBorder="1" applyAlignment="1">
      <alignment horizontal="center" vertical="center" wrapText="1"/>
    </xf>
    <xf numFmtId="49" fontId="1" fillId="0" borderId="10" xfId="0" applyFont="1" applyBorder="1" applyAlignment="1">
      <alignment horizontal="center" vertical="center" wrapText="1"/>
    </xf>
    <xf numFmtId="49" fontId="1" fillId="0" borderId="13" xfId="0" applyFont="1" applyBorder="1" applyAlignment="1">
      <alignment horizontal="center" vertical="center" wrapText="1"/>
    </xf>
    <xf numFmtId="49" fontId="1" fillId="0" borderId="14" xfId="0" applyFont="1" applyBorder="1" applyAlignment="1">
      <alignment horizontal="center" vertical="center" wrapText="1"/>
    </xf>
    <xf numFmtId="49" fontId="1" fillId="0" borderId="3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7" xfId="0" applyNumberFormat="1" applyFont="1" applyFill="1" applyBorder="1" applyAlignment="1" applyProtection="1">
      <alignment horizontal="right" vertical="center"/>
      <protection locked="0"/>
    </xf>
    <xf numFmtId="4" fontId="1" fillId="4" borderId="2" xfId="0" applyNumberFormat="1" applyFont="1" applyFill="1" applyBorder="1" applyAlignment="1">
      <alignment vertical="center"/>
    </xf>
    <xf numFmtId="4" fontId="1" fillId="4" borderId="9" xfId="0" applyNumberFormat="1" applyFont="1" applyFill="1" applyBorder="1" applyAlignment="1">
      <alignment vertical="center"/>
    </xf>
    <xf numFmtId="49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ataullin.ESH\Downloads\&#1047;&#1072;&#1087;&#1086;&#1083;&#1085;&#1077;&#1085;&#1085;&#1099;&#1081;%20&#1096;&#1072;&#1073;&#1083;&#1086;&#1085;%2017.11.2023%20&#1074;&#1077;&#1088;&#1089;&#1080;&#1103;%206.xlsx" TargetMode="External"/><Relationship Id="rId1" Type="http://schemas.openxmlformats.org/officeDocument/2006/relationships/externalLinkPath" Target="/Users/AGataullin.ESH/Downloads/&#1047;&#1072;&#1087;&#1086;&#1083;&#1085;&#1077;&#1085;&#1085;&#1099;&#1081;%20&#1096;&#1072;&#1073;&#1083;&#1086;&#1085;%2017.11.2023%20&#1074;&#1077;&#1088;&#1089;&#1080;&#1103;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TTERN_COSTS"/>
      <sheetName val="REESTR_ORG"/>
      <sheetName val="TECH_ATTACHED_DOCS"/>
      <sheetName val="tech"/>
      <sheetName val="Информация"/>
      <sheetName val="TECHSHEET"/>
      <sheetName val="Инструкция"/>
      <sheetName val="Список листов"/>
      <sheetName val="Титульный"/>
      <sheetName val="Опись"/>
      <sheetName val="Предложение"/>
      <sheetName val="Сравнит."/>
      <sheetName val="Библиотека документов"/>
      <sheetName val="Сравнит. - ВР"/>
      <sheetName val="1. Точки поставки"/>
      <sheetName val="1. Точки поставки - ВР"/>
      <sheetName val="2. Эталоны"/>
      <sheetName val="2. Эталоны - ВР"/>
      <sheetName val="3. НВВ эталон"/>
      <sheetName val="3. НВВ эталон макс"/>
      <sheetName val="3. НВВ эталон ВР"/>
      <sheetName val="4. Расчет СН "/>
      <sheetName val="4. Расчет СН макс"/>
      <sheetName val="4. Расчет СН  - ВР"/>
      <sheetName val="5. Тарифы"/>
      <sheetName val="5. Тарифы - ВР"/>
      <sheetName val="6. Объемы (население)"/>
      <sheetName val="6. Объемы (население) - ВР"/>
      <sheetName val="7. Объемы (СПБ)"/>
      <sheetName val="7. Объемы (СПБ) - ВР"/>
      <sheetName val="8. ТВнас"/>
      <sheetName val="8. ТВнас - ВР"/>
      <sheetName val="9. ТВпп"/>
      <sheetName val="9. ТВпп - ВР"/>
      <sheetName val="10. ТВсет"/>
      <sheetName val="10. ТВсет - ВР"/>
      <sheetName val="11. Цены на ОРЭМ"/>
      <sheetName val="11. Цены на ОРЭМ - ВР"/>
      <sheetName val="12. Исх. данные(Прогноз)"/>
      <sheetName val="12. Исх. данные(Прогноз) - ВР"/>
      <sheetName val="13. Ключевая ставка ЦБ"/>
      <sheetName val="13. Ключевая ставка ЦБ - ВР"/>
      <sheetName val="14. Амортизация"/>
      <sheetName val="14. Амортизация - ВР"/>
      <sheetName val="15. Земельный налог"/>
      <sheetName val="15. Земельный налог - ВР"/>
      <sheetName val="16. Транспортный налог"/>
      <sheetName val="16. Транспортный налог - ВР"/>
      <sheetName val="17. Налог на прибыль"/>
      <sheetName val="17. Налог на прибыль - ВР"/>
      <sheetName val="18. Прочие налоги"/>
      <sheetName val="18. Прочие налоги - ВР"/>
      <sheetName val="19.1. Выпадающие доходы"/>
      <sheetName val="19.1. Выпадающие доходы - ВР"/>
      <sheetName val="19.2. Выпадающие доходы"/>
      <sheetName val="19.2. Выпадающие доходы - ВР"/>
      <sheetName val="20. Откл РД"/>
      <sheetName val="20. Откл РД - ВР"/>
      <sheetName val="21. Откл НВВ"/>
      <sheetName val="21. Откл НВВ - ВР"/>
      <sheetName val="22. Принятие на обслуж"/>
      <sheetName val="22. Принятие на обслуж - ВР"/>
      <sheetName val="23. откл КТП_ИПЦ"/>
      <sheetName val="23. откл КТП_ИПЦ - ВР"/>
      <sheetName val="Комментарии"/>
    </sheetNames>
    <sheetDataSet>
      <sheetData sheetId="0">
        <row r="2">
          <cell r="E2">
            <v>469.13</v>
          </cell>
        </row>
        <row r="3">
          <cell r="E3">
            <v>117.27</v>
          </cell>
        </row>
        <row r="4">
          <cell r="E4">
            <v>56.64</v>
          </cell>
        </row>
        <row r="5">
          <cell r="E5">
            <v>161.87</v>
          </cell>
        </row>
        <row r="6">
          <cell r="E6">
            <v>53.27</v>
          </cell>
        </row>
        <row r="7">
          <cell r="E7">
            <v>79.849999999999994</v>
          </cell>
        </row>
        <row r="8">
          <cell r="E8">
            <v>171.64</v>
          </cell>
        </row>
        <row r="9">
          <cell r="E9">
            <v>638.63</v>
          </cell>
        </row>
        <row r="10">
          <cell r="E10">
            <v>152.74</v>
          </cell>
        </row>
        <row r="11">
          <cell r="E11">
            <v>74.41</v>
          </cell>
        </row>
        <row r="12">
          <cell r="E12">
            <v>161.87</v>
          </cell>
        </row>
        <row r="13">
          <cell r="E13">
            <v>144.27000000000001</v>
          </cell>
        </row>
        <row r="14">
          <cell r="E14">
            <v>95.23</v>
          </cell>
        </row>
        <row r="15">
          <cell r="E15">
            <v>226.51</v>
          </cell>
        </row>
        <row r="16">
          <cell r="E16">
            <v>21273.74</v>
          </cell>
        </row>
        <row r="17">
          <cell r="E17">
            <v>2112.65</v>
          </cell>
        </row>
        <row r="18">
          <cell r="E18">
            <v>724.6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4009.15</v>
          </cell>
        </row>
        <row r="23">
          <cell r="E23">
            <v>23318.95</v>
          </cell>
        </row>
        <row r="24">
          <cell r="E24">
            <v>2566.33</v>
          </cell>
        </row>
        <row r="25">
          <cell r="E25">
            <v>2837.37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5023.21</v>
          </cell>
        </row>
        <row r="30">
          <cell r="E30">
            <v>23641.09</v>
          </cell>
        </row>
        <row r="31">
          <cell r="E31">
            <v>2482.35</v>
          </cell>
        </row>
        <row r="32">
          <cell r="E32">
            <v>1795.97</v>
          </cell>
        </row>
        <row r="36">
          <cell r="E36">
            <v>4784.62</v>
          </cell>
        </row>
        <row r="37">
          <cell r="E37">
            <v>22115.39</v>
          </cell>
        </row>
        <row r="38">
          <cell r="E38">
            <v>2322.15</v>
          </cell>
        </row>
        <row r="39">
          <cell r="E39">
            <v>1680.07</v>
          </cell>
        </row>
        <row r="43">
          <cell r="E43">
            <v>4475.84</v>
          </cell>
        </row>
        <row r="44">
          <cell r="E44">
            <v>19482.25</v>
          </cell>
        </row>
        <row r="45">
          <cell r="E45">
            <v>2045.67</v>
          </cell>
        </row>
        <row r="46">
          <cell r="E46">
            <v>1480.03</v>
          </cell>
        </row>
        <row r="50">
          <cell r="E50">
            <v>3942.93</v>
          </cell>
        </row>
        <row r="51">
          <cell r="E51">
            <v>21769.49</v>
          </cell>
        </row>
        <row r="52">
          <cell r="E52">
            <v>3495.19</v>
          </cell>
        </row>
        <row r="53">
          <cell r="E53">
            <v>942.7</v>
          </cell>
        </row>
        <row r="57">
          <cell r="E57">
            <v>7338.3</v>
          </cell>
        </row>
        <row r="58">
          <cell r="E58">
            <v>413.99</v>
          </cell>
        </row>
        <row r="59">
          <cell r="E59">
            <v>92.17</v>
          </cell>
        </row>
        <row r="60">
          <cell r="E60">
            <v>56.64</v>
          </cell>
        </row>
        <row r="61">
          <cell r="E61">
            <v>92.77</v>
          </cell>
        </row>
        <row r="62">
          <cell r="E62">
            <v>53.27</v>
          </cell>
        </row>
        <row r="63">
          <cell r="E63">
            <v>79.849999999999994</v>
          </cell>
        </row>
        <row r="64">
          <cell r="E64">
            <v>129.63999999999999</v>
          </cell>
        </row>
        <row r="65">
          <cell r="E65">
            <v>564.30999999999995</v>
          </cell>
        </row>
        <row r="66">
          <cell r="E66">
            <v>125.45</v>
          </cell>
        </row>
        <row r="67">
          <cell r="E67">
            <v>74.41</v>
          </cell>
        </row>
        <row r="68">
          <cell r="E68">
            <v>92.77</v>
          </cell>
        </row>
        <row r="69">
          <cell r="E69">
            <v>144.27000000000001</v>
          </cell>
        </row>
        <row r="70">
          <cell r="E70">
            <v>95.23</v>
          </cell>
        </row>
        <row r="71">
          <cell r="E71">
            <v>181.67</v>
          </cell>
        </row>
        <row r="72">
          <cell r="E72">
            <v>16601.95</v>
          </cell>
        </row>
        <row r="73">
          <cell r="E73">
            <v>1618.63</v>
          </cell>
        </row>
        <row r="74">
          <cell r="E74">
            <v>724.6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3181.64</v>
          </cell>
        </row>
        <row r="79">
          <cell r="E79">
            <v>18959.89</v>
          </cell>
        </row>
        <row r="80">
          <cell r="E80">
            <v>2022.87</v>
          </cell>
        </row>
        <row r="81">
          <cell r="E81">
            <v>2837.37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4131.74</v>
          </cell>
        </row>
        <row r="86">
          <cell r="E86">
            <v>18873.650000000001</v>
          </cell>
        </row>
        <row r="87">
          <cell r="E87">
            <v>1929.22</v>
          </cell>
        </row>
        <row r="88">
          <cell r="E88">
            <v>1795.97</v>
          </cell>
        </row>
        <row r="92">
          <cell r="E92">
            <v>3867.2</v>
          </cell>
        </row>
        <row r="93">
          <cell r="E93">
            <v>17655.62</v>
          </cell>
        </row>
        <row r="94">
          <cell r="E94">
            <v>1804.71</v>
          </cell>
        </row>
        <row r="95">
          <cell r="E95">
            <v>1680.07</v>
          </cell>
        </row>
        <row r="99">
          <cell r="E99">
            <v>3617.63</v>
          </cell>
        </row>
        <row r="100">
          <cell r="E100">
            <v>15553.48</v>
          </cell>
        </row>
        <row r="101">
          <cell r="E101">
            <v>1589.84</v>
          </cell>
        </row>
        <row r="102">
          <cell r="E102">
            <v>1480.03</v>
          </cell>
        </row>
        <row r="106">
          <cell r="E106">
            <v>3186.9</v>
          </cell>
        </row>
        <row r="107">
          <cell r="E107">
            <v>19070.509999999998</v>
          </cell>
        </row>
        <row r="108">
          <cell r="E108">
            <v>2296.6799999999998</v>
          </cell>
        </row>
        <row r="109">
          <cell r="E109">
            <v>942.7</v>
          </cell>
        </row>
        <row r="113">
          <cell r="E113">
            <v>5007.91</v>
          </cell>
        </row>
        <row r="114">
          <cell r="E114">
            <v>372.09</v>
          </cell>
        </row>
        <row r="115">
          <cell r="E115">
            <v>76.2</v>
          </cell>
        </row>
        <row r="116">
          <cell r="E116">
            <v>56.64</v>
          </cell>
        </row>
        <row r="117">
          <cell r="E117">
            <v>58.22</v>
          </cell>
        </row>
        <row r="118">
          <cell r="E118">
            <v>53.27</v>
          </cell>
        </row>
        <row r="119">
          <cell r="E119">
            <v>79.849999999999994</v>
          </cell>
        </row>
        <row r="120">
          <cell r="E120">
            <v>94.39</v>
          </cell>
        </row>
        <row r="121">
          <cell r="E121">
            <v>507.86</v>
          </cell>
        </row>
        <row r="122">
          <cell r="E122">
            <v>106.83</v>
          </cell>
        </row>
        <row r="123">
          <cell r="E123">
            <v>74.41</v>
          </cell>
        </row>
        <row r="124">
          <cell r="E124">
            <v>58.22</v>
          </cell>
        </row>
        <row r="125">
          <cell r="E125">
            <v>144.27000000000001</v>
          </cell>
        </row>
        <row r="126">
          <cell r="E126">
            <v>95.23</v>
          </cell>
        </row>
        <row r="127">
          <cell r="E127">
            <v>139.74</v>
          </cell>
        </row>
        <row r="128">
          <cell r="E128">
            <v>13196.02</v>
          </cell>
        </row>
        <row r="129">
          <cell r="E129">
            <v>1455.27</v>
          </cell>
        </row>
        <row r="130">
          <cell r="E130">
            <v>724.6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2741.67</v>
          </cell>
        </row>
        <row r="135">
          <cell r="E135">
            <v>15701.15</v>
          </cell>
        </row>
        <row r="136">
          <cell r="E136">
            <v>1799.99</v>
          </cell>
        </row>
        <row r="137">
          <cell r="E137">
            <v>2837.37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3541.48</v>
          </cell>
        </row>
        <row r="142">
          <cell r="E142">
            <v>15346.63</v>
          </cell>
        </row>
        <row r="143">
          <cell r="E143">
            <v>1725.48</v>
          </cell>
        </row>
        <row r="144">
          <cell r="E144">
            <v>1795.97</v>
          </cell>
        </row>
        <row r="148">
          <cell r="E148">
            <v>3323.31</v>
          </cell>
        </row>
        <row r="149">
          <cell r="E149">
            <v>14356.23</v>
          </cell>
        </row>
        <row r="150">
          <cell r="E150">
            <v>1614.12</v>
          </cell>
        </row>
        <row r="151">
          <cell r="E151">
            <v>1680.07</v>
          </cell>
        </row>
        <row r="155">
          <cell r="E155">
            <v>3108.83</v>
          </cell>
        </row>
        <row r="156">
          <cell r="E156">
            <v>12646.92</v>
          </cell>
        </row>
        <row r="157">
          <cell r="E157">
            <v>1421.94</v>
          </cell>
        </row>
        <row r="158">
          <cell r="E158">
            <v>1480.03</v>
          </cell>
        </row>
        <row r="162">
          <cell r="E162">
            <v>2738.68</v>
          </cell>
        </row>
        <row r="163">
          <cell r="E163">
            <v>17015.52</v>
          </cell>
        </row>
        <row r="164">
          <cell r="E164">
            <v>1666.71</v>
          </cell>
        </row>
        <row r="165">
          <cell r="E165">
            <v>942.7</v>
          </cell>
        </row>
        <row r="169">
          <cell r="E169">
            <v>3536.42</v>
          </cell>
        </row>
        <row r="170">
          <cell r="E170">
            <v>296.64</v>
          </cell>
        </row>
        <row r="171">
          <cell r="E171">
            <v>70.44</v>
          </cell>
        </row>
        <row r="172">
          <cell r="E172">
            <v>56.64</v>
          </cell>
        </row>
        <row r="173">
          <cell r="E173">
            <v>40.94</v>
          </cell>
        </row>
        <row r="174">
          <cell r="E174">
            <v>53.27</v>
          </cell>
        </row>
        <row r="175">
          <cell r="E175">
            <v>79.849999999999994</v>
          </cell>
        </row>
        <row r="176">
          <cell r="E176">
            <v>84.6</v>
          </cell>
        </row>
        <row r="177">
          <cell r="E177">
            <v>415.35</v>
          </cell>
        </row>
        <row r="178">
          <cell r="E178">
            <v>100.27</v>
          </cell>
        </row>
        <row r="179">
          <cell r="E179">
            <v>74.41</v>
          </cell>
        </row>
        <row r="180">
          <cell r="E180">
            <v>40.94</v>
          </cell>
        </row>
        <row r="181">
          <cell r="E181">
            <v>144.27000000000001</v>
          </cell>
        </row>
        <row r="182">
          <cell r="E182">
            <v>95.23</v>
          </cell>
        </row>
        <row r="183">
          <cell r="E183">
            <v>128.72999999999999</v>
          </cell>
        </row>
        <row r="184">
          <cell r="E184">
            <v>5552.47</v>
          </cell>
        </row>
        <row r="185">
          <cell r="E185">
            <v>1081.97</v>
          </cell>
        </row>
        <row r="186">
          <cell r="E186">
            <v>724.6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0</v>
          </cell>
        </row>
        <row r="190">
          <cell r="E190">
            <v>2067.64</v>
          </cell>
        </row>
        <row r="191">
          <cell r="E191">
            <v>7603.08</v>
          </cell>
        </row>
        <row r="192">
          <cell r="E192">
            <v>1408.76</v>
          </cell>
        </row>
        <row r="193">
          <cell r="E193">
            <v>2837.37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2839.81</v>
          </cell>
        </row>
        <row r="198">
          <cell r="E198">
            <v>6929.66</v>
          </cell>
        </row>
        <row r="199">
          <cell r="E199">
            <v>1316.89</v>
          </cell>
        </row>
        <row r="200">
          <cell r="E200">
            <v>1795.97</v>
          </cell>
        </row>
        <row r="204">
          <cell r="E204">
            <v>2587.84</v>
          </cell>
        </row>
        <row r="205">
          <cell r="E205">
            <v>6482.45</v>
          </cell>
        </row>
        <row r="206">
          <cell r="E206">
            <v>1231.9000000000001</v>
          </cell>
        </row>
        <row r="207">
          <cell r="E207">
            <v>1680.07</v>
          </cell>
        </row>
        <row r="211">
          <cell r="E211">
            <v>2420.83</v>
          </cell>
        </row>
        <row r="212">
          <cell r="E212">
            <v>5710.62</v>
          </cell>
        </row>
        <row r="213">
          <cell r="E213">
            <v>1085.23</v>
          </cell>
        </row>
        <row r="214">
          <cell r="E214">
            <v>1480.03</v>
          </cell>
        </row>
        <row r="218">
          <cell r="E218">
            <v>2132.6</v>
          </cell>
        </row>
        <row r="219">
          <cell r="E219">
            <v>11083.49</v>
          </cell>
        </row>
        <row r="220">
          <cell r="E220">
            <v>1354.29</v>
          </cell>
        </row>
        <row r="221">
          <cell r="E221">
            <v>942.7</v>
          </cell>
        </row>
        <row r="225">
          <cell r="E225">
            <v>2921.91</v>
          </cell>
        </row>
        <row r="226">
          <cell r="E226">
            <v>287.95</v>
          </cell>
        </row>
        <row r="227">
          <cell r="E227">
            <v>66.61</v>
          </cell>
        </row>
        <row r="228">
          <cell r="E228">
            <v>56.64</v>
          </cell>
        </row>
        <row r="229">
          <cell r="E229">
            <v>32.31</v>
          </cell>
        </row>
        <row r="230">
          <cell r="E230">
            <v>53.27</v>
          </cell>
        </row>
        <row r="231">
          <cell r="E231">
            <v>79.849999999999994</v>
          </cell>
        </row>
        <row r="232">
          <cell r="E232">
            <v>76.39</v>
          </cell>
        </row>
        <row r="233">
          <cell r="E233">
            <v>403.71</v>
          </cell>
        </row>
        <row r="234">
          <cell r="E234">
            <v>95.66</v>
          </cell>
        </row>
        <row r="235">
          <cell r="E235">
            <v>74.41</v>
          </cell>
        </row>
        <row r="236">
          <cell r="E236">
            <v>32.31</v>
          </cell>
        </row>
        <row r="237">
          <cell r="E237">
            <v>144.27000000000001</v>
          </cell>
        </row>
        <row r="238">
          <cell r="E238">
            <v>95.23</v>
          </cell>
        </row>
        <row r="239">
          <cell r="E239">
            <v>118.62</v>
          </cell>
        </row>
        <row r="240">
          <cell r="E240">
            <v>4766.4399999999996</v>
          </cell>
        </row>
        <row r="241">
          <cell r="E241">
            <v>727.64</v>
          </cell>
        </row>
        <row r="242">
          <cell r="E242">
            <v>724.6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1390.05</v>
          </cell>
        </row>
        <row r="247">
          <cell r="E247">
            <v>6800</v>
          </cell>
        </row>
        <row r="248">
          <cell r="E248">
            <v>1036.78</v>
          </cell>
        </row>
        <row r="249">
          <cell r="E249">
            <v>2837.37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2119.67</v>
          </cell>
        </row>
        <row r="254">
          <cell r="E254">
            <v>6085.45</v>
          </cell>
        </row>
        <row r="255">
          <cell r="E255">
            <v>928.75</v>
          </cell>
        </row>
        <row r="256">
          <cell r="E256">
            <v>1795.97</v>
          </cell>
        </row>
        <row r="260">
          <cell r="E260">
            <v>1841.37</v>
          </cell>
        </row>
        <row r="261">
          <cell r="E261">
            <v>5692.72</v>
          </cell>
        </row>
        <row r="262">
          <cell r="E262">
            <v>868.82</v>
          </cell>
        </row>
        <row r="263">
          <cell r="E263">
            <v>1680.07</v>
          </cell>
        </row>
        <row r="267">
          <cell r="E267">
            <v>1722.53</v>
          </cell>
        </row>
        <row r="268">
          <cell r="E268">
            <v>5014.92</v>
          </cell>
        </row>
        <row r="269">
          <cell r="E269">
            <v>765.37</v>
          </cell>
        </row>
        <row r="270">
          <cell r="E270">
            <v>1480.03</v>
          </cell>
        </row>
        <row r="274">
          <cell r="E274">
            <v>1517.44</v>
          </cell>
        </row>
        <row r="275">
          <cell r="E275">
            <v>10680.3</v>
          </cell>
        </row>
        <row r="276">
          <cell r="E276">
            <v>1142.31</v>
          </cell>
        </row>
        <row r="277">
          <cell r="E277">
            <v>942.7</v>
          </cell>
        </row>
        <row r="281">
          <cell r="E281">
            <v>2469.96</v>
          </cell>
        </row>
        <row r="282">
          <cell r="E282">
            <v>279.51</v>
          </cell>
        </row>
        <row r="283">
          <cell r="E283">
            <v>64.34</v>
          </cell>
        </row>
        <row r="284">
          <cell r="E284">
            <v>56.64</v>
          </cell>
        </row>
        <row r="285">
          <cell r="E285">
            <v>27.99</v>
          </cell>
        </row>
        <row r="286">
          <cell r="E286">
            <v>53.27</v>
          </cell>
        </row>
        <row r="287">
          <cell r="E287">
            <v>79.849999999999994</v>
          </cell>
        </row>
        <row r="288">
          <cell r="E288">
            <v>71.03</v>
          </cell>
        </row>
        <row r="289">
          <cell r="E289">
            <v>392.4</v>
          </cell>
        </row>
        <row r="290">
          <cell r="E290">
            <v>92.84</v>
          </cell>
        </row>
        <row r="291">
          <cell r="E291">
            <v>74.41</v>
          </cell>
        </row>
        <row r="292">
          <cell r="E292">
            <v>27.99</v>
          </cell>
        </row>
        <row r="293">
          <cell r="E293">
            <v>144.27000000000001</v>
          </cell>
        </row>
        <row r="294">
          <cell r="E294">
            <v>95.23</v>
          </cell>
        </row>
        <row r="295">
          <cell r="E295">
            <v>111.81</v>
          </cell>
        </row>
        <row r="296">
          <cell r="E296">
            <v>4091.68</v>
          </cell>
        </row>
        <row r="297">
          <cell r="E297">
            <v>479.26</v>
          </cell>
        </row>
        <row r="298">
          <cell r="E298">
            <v>724.6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920.81</v>
          </cell>
        </row>
        <row r="303">
          <cell r="E303">
            <v>6081.75</v>
          </cell>
        </row>
        <row r="304">
          <cell r="E304">
            <v>776.11</v>
          </cell>
        </row>
        <row r="305">
          <cell r="E305">
            <v>2837.37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1617.6</v>
          </cell>
        </row>
        <row r="310">
          <cell r="E310">
            <v>5344.09</v>
          </cell>
        </row>
        <row r="311">
          <cell r="E311">
            <v>656.72</v>
          </cell>
        </row>
        <row r="312">
          <cell r="E312">
            <v>1795.97</v>
          </cell>
        </row>
        <row r="316">
          <cell r="E316">
            <v>1322.8</v>
          </cell>
        </row>
        <row r="317">
          <cell r="E317">
            <v>4999.2</v>
          </cell>
        </row>
        <row r="318">
          <cell r="E318">
            <v>614.34</v>
          </cell>
        </row>
        <row r="319">
          <cell r="E319">
            <v>1680.07</v>
          </cell>
        </row>
        <row r="323">
          <cell r="E323">
            <v>1237.43</v>
          </cell>
        </row>
        <row r="324">
          <cell r="E324">
            <v>4403.9799999999996</v>
          </cell>
        </row>
        <row r="325">
          <cell r="E325">
            <v>541.20000000000005</v>
          </cell>
        </row>
        <row r="326">
          <cell r="E326">
            <v>1480.03</v>
          </cell>
        </row>
        <row r="330">
          <cell r="E330">
            <v>1090.0999999999999</v>
          </cell>
        </row>
        <row r="331">
          <cell r="E331">
            <v>10291.77</v>
          </cell>
        </row>
        <row r="332">
          <cell r="E332">
            <v>1013.93</v>
          </cell>
        </row>
        <row r="333">
          <cell r="E333">
            <v>942.7</v>
          </cell>
        </row>
        <row r="337">
          <cell r="E337">
            <v>2191.67</v>
          </cell>
        </row>
        <row r="338">
          <cell r="E338">
            <v>271.32</v>
          </cell>
        </row>
        <row r="339">
          <cell r="E339">
            <v>63.67</v>
          </cell>
        </row>
        <row r="340">
          <cell r="E340">
            <v>56.64</v>
          </cell>
        </row>
        <row r="341">
          <cell r="E341">
            <v>27.12</v>
          </cell>
        </row>
        <row r="342">
          <cell r="E342">
            <v>53.27</v>
          </cell>
        </row>
        <row r="343">
          <cell r="E343">
            <v>79.849999999999994</v>
          </cell>
        </row>
        <row r="344">
          <cell r="E344">
            <v>69.260000000000005</v>
          </cell>
        </row>
        <row r="345">
          <cell r="E345">
            <v>381.4</v>
          </cell>
        </row>
        <row r="346">
          <cell r="E346">
            <v>91.98</v>
          </cell>
        </row>
        <row r="347">
          <cell r="E347">
            <v>74.41</v>
          </cell>
        </row>
        <row r="348">
          <cell r="E348">
            <v>27.12</v>
          </cell>
        </row>
        <row r="349">
          <cell r="E349">
            <v>144.27000000000001</v>
          </cell>
        </row>
        <row r="350">
          <cell r="E350">
            <v>95.23</v>
          </cell>
        </row>
        <row r="351">
          <cell r="E351">
            <v>109.47</v>
          </cell>
        </row>
        <row r="352">
          <cell r="E352">
            <v>3512.45</v>
          </cell>
        </row>
        <row r="353">
          <cell r="E353">
            <v>418.34</v>
          </cell>
        </row>
        <row r="354">
          <cell r="E354">
            <v>724.6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804.96</v>
          </cell>
        </row>
        <row r="359">
          <cell r="E359">
            <v>5439.36</v>
          </cell>
        </row>
        <row r="360">
          <cell r="E360">
            <v>710.88</v>
          </cell>
        </row>
        <row r="361">
          <cell r="E361">
            <v>2837.37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1489.12</v>
          </cell>
        </row>
        <row r="366">
          <cell r="E366">
            <v>4693.05</v>
          </cell>
        </row>
        <row r="367">
          <cell r="E367">
            <v>589.38</v>
          </cell>
        </row>
        <row r="368">
          <cell r="E368">
            <v>1795.97</v>
          </cell>
        </row>
        <row r="372">
          <cell r="E372">
            <v>1192.5899999999999</v>
          </cell>
        </row>
        <row r="373">
          <cell r="E373">
            <v>4390.18</v>
          </cell>
        </row>
        <row r="374">
          <cell r="E374">
            <v>551.34</v>
          </cell>
        </row>
        <row r="375">
          <cell r="E375">
            <v>1680.07</v>
          </cell>
        </row>
        <row r="379">
          <cell r="E379">
            <v>1115.6199999999999</v>
          </cell>
        </row>
        <row r="380">
          <cell r="E380">
            <v>3867.46</v>
          </cell>
        </row>
        <row r="381">
          <cell r="E381">
            <v>485.7</v>
          </cell>
        </row>
        <row r="382">
          <cell r="E382">
            <v>1480.03</v>
          </cell>
        </row>
        <row r="386">
          <cell r="E386">
            <v>982.79</v>
          </cell>
        </row>
        <row r="387">
          <cell r="E387">
            <v>9917.3700000000008</v>
          </cell>
        </row>
        <row r="388">
          <cell r="E388">
            <v>981.4</v>
          </cell>
        </row>
        <row r="389">
          <cell r="E389">
            <v>942.7</v>
          </cell>
        </row>
        <row r="393">
          <cell r="E393">
            <v>2116.79</v>
          </cell>
        </row>
        <row r="394">
          <cell r="E394">
            <v>259.31</v>
          </cell>
        </row>
        <row r="395">
          <cell r="E395">
            <v>62.7</v>
          </cell>
        </row>
        <row r="396">
          <cell r="E396">
            <v>56.64</v>
          </cell>
        </row>
        <row r="397">
          <cell r="E397">
            <v>25.97</v>
          </cell>
        </row>
        <row r="398">
          <cell r="E398">
            <v>53.27</v>
          </cell>
        </row>
        <row r="399">
          <cell r="E399">
            <v>79.849999999999994</v>
          </cell>
        </row>
        <row r="400">
          <cell r="E400">
            <v>66.67</v>
          </cell>
        </row>
        <row r="401">
          <cell r="E401">
            <v>365.21</v>
          </cell>
        </row>
        <row r="402">
          <cell r="E402">
            <v>90.72</v>
          </cell>
        </row>
        <row r="403">
          <cell r="E403">
            <v>74.41</v>
          </cell>
        </row>
        <row r="404">
          <cell r="E404">
            <v>25.97</v>
          </cell>
        </row>
        <row r="405">
          <cell r="E405">
            <v>144.27000000000001</v>
          </cell>
        </row>
        <row r="406">
          <cell r="E406">
            <v>95.23</v>
          </cell>
        </row>
        <row r="407">
          <cell r="E407">
            <v>106.05</v>
          </cell>
        </row>
        <row r="408">
          <cell r="E408">
            <v>2682.39</v>
          </cell>
        </row>
        <row r="409">
          <cell r="E409">
            <v>329.69</v>
          </cell>
        </row>
        <row r="410">
          <cell r="E410">
            <v>724.6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638.95000000000005</v>
          </cell>
        </row>
        <row r="415">
          <cell r="E415">
            <v>4515.17</v>
          </cell>
        </row>
        <row r="416">
          <cell r="E416">
            <v>615.76</v>
          </cell>
        </row>
        <row r="417">
          <cell r="E417">
            <v>2837.37</v>
          </cell>
        </row>
        <row r="418">
          <cell r="E418">
            <v>0</v>
          </cell>
        </row>
        <row r="419">
          <cell r="E419">
            <v>0</v>
          </cell>
        </row>
        <row r="420">
          <cell r="E420">
            <v>0</v>
          </cell>
        </row>
        <row r="421">
          <cell r="E421">
            <v>1304.28</v>
          </cell>
        </row>
        <row r="422">
          <cell r="E422">
            <v>3758.33</v>
          </cell>
        </row>
        <row r="423">
          <cell r="E423">
            <v>491.28</v>
          </cell>
        </row>
        <row r="424">
          <cell r="E424">
            <v>1795.97</v>
          </cell>
        </row>
        <row r="428">
          <cell r="E428">
            <v>1005.65</v>
          </cell>
        </row>
        <row r="429">
          <cell r="E429">
            <v>3515.78</v>
          </cell>
        </row>
        <row r="430">
          <cell r="E430">
            <v>459.58</v>
          </cell>
        </row>
        <row r="431">
          <cell r="E431">
            <v>1680.07</v>
          </cell>
        </row>
        <row r="435">
          <cell r="E435">
            <v>940.75</v>
          </cell>
        </row>
        <row r="436">
          <cell r="E436">
            <v>3097.18</v>
          </cell>
        </row>
        <row r="437">
          <cell r="E437">
            <v>404.86</v>
          </cell>
        </row>
        <row r="438">
          <cell r="E438">
            <v>1480.03</v>
          </cell>
        </row>
        <row r="442">
          <cell r="E442">
            <v>828.74</v>
          </cell>
        </row>
        <row r="443">
          <cell r="E443">
            <v>9384.69</v>
          </cell>
        </row>
        <row r="444">
          <cell r="E444">
            <v>934.83</v>
          </cell>
        </row>
        <row r="445">
          <cell r="E445">
            <v>942.7</v>
          </cell>
        </row>
        <row r="449">
          <cell r="E449">
            <v>2010.25</v>
          </cell>
        </row>
        <row r="450">
          <cell r="E450">
            <v>259.31</v>
          </cell>
        </row>
        <row r="451">
          <cell r="E451">
            <v>62.7</v>
          </cell>
        </row>
        <row r="452">
          <cell r="E452">
            <v>56.64</v>
          </cell>
        </row>
        <row r="453">
          <cell r="E453">
            <v>25.97</v>
          </cell>
        </row>
        <row r="454">
          <cell r="E454">
            <v>53.27</v>
          </cell>
        </row>
        <row r="455">
          <cell r="E455">
            <v>79.849999999999994</v>
          </cell>
        </row>
        <row r="456">
          <cell r="E456">
            <v>66.67</v>
          </cell>
        </row>
        <row r="457">
          <cell r="E457">
            <v>365.21</v>
          </cell>
        </row>
        <row r="458">
          <cell r="E458">
            <v>90.72</v>
          </cell>
        </row>
        <row r="459">
          <cell r="E459">
            <v>74.41</v>
          </cell>
        </row>
        <row r="460">
          <cell r="E460">
            <v>25.97</v>
          </cell>
        </row>
        <row r="461">
          <cell r="E461">
            <v>144.27000000000001</v>
          </cell>
        </row>
        <row r="462">
          <cell r="E462">
            <v>95.23</v>
          </cell>
        </row>
        <row r="463">
          <cell r="E463">
            <v>106.05</v>
          </cell>
        </row>
        <row r="464">
          <cell r="E464">
            <v>2682.39</v>
          </cell>
        </row>
        <row r="465">
          <cell r="E465">
            <v>329.69</v>
          </cell>
        </row>
        <row r="466">
          <cell r="E466">
            <v>724.6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638.95000000000005</v>
          </cell>
        </row>
        <row r="471">
          <cell r="E471">
            <v>4515.17</v>
          </cell>
        </row>
        <row r="472">
          <cell r="E472">
            <v>615.76</v>
          </cell>
        </row>
        <row r="473">
          <cell r="E473">
            <v>2837.37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1304.28</v>
          </cell>
        </row>
        <row r="478">
          <cell r="E478">
            <v>3758.33</v>
          </cell>
        </row>
        <row r="479">
          <cell r="E479">
            <v>491.28</v>
          </cell>
        </row>
        <row r="480">
          <cell r="E480">
            <v>1795.97</v>
          </cell>
        </row>
        <row r="484">
          <cell r="E484">
            <v>1005.65</v>
          </cell>
        </row>
        <row r="485">
          <cell r="E485">
            <v>3515.78</v>
          </cell>
        </row>
        <row r="486">
          <cell r="E486">
            <v>459.58</v>
          </cell>
        </row>
        <row r="487">
          <cell r="E487">
            <v>1680.07</v>
          </cell>
        </row>
        <row r="491">
          <cell r="E491">
            <v>940.75</v>
          </cell>
        </row>
        <row r="492">
          <cell r="E492">
            <v>3097.18</v>
          </cell>
        </row>
        <row r="493">
          <cell r="E493">
            <v>404.86</v>
          </cell>
        </row>
        <row r="494">
          <cell r="E494">
            <v>1480.03</v>
          </cell>
        </row>
        <row r="498">
          <cell r="E498">
            <v>828.74</v>
          </cell>
        </row>
        <row r="499">
          <cell r="E499">
            <v>9384.69</v>
          </cell>
        </row>
        <row r="500">
          <cell r="E500">
            <v>934.83</v>
          </cell>
        </row>
        <row r="501">
          <cell r="E501">
            <v>942.7</v>
          </cell>
        </row>
        <row r="505">
          <cell r="E505">
            <v>2010.25</v>
          </cell>
        </row>
        <row r="506">
          <cell r="E506">
            <v>243.82</v>
          </cell>
        </row>
        <row r="507">
          <cell r="E507">
            <v>61.44</v>
          </cell>
        </row>
        <row r="508">
          <cell r="E508">
            <v>56.64</v>
          </cell>
        </row>
        <row r="509">
          <cell r="E509">
            <v>24.82</v>
          </cell>
        </row>
        <row r="510">
          <cell r="E510">
            <v>53.27</v>
          </cell>
        </row>
        <row r="511">
          <cell r="E511">
            <v>79.849999999999994</v>
          </cell>
        </row>
        <row r="512">
          <cell r="E512">
            <v>63.39</v>
          </cell>
        </row>
        <row r="513">
          <cell r="E513">
            <v>344.78</v>
          </cell>
        </row>
        <row r="514">
          <cell r="E514">
            <v>89.12</v>
          </cell>
        </row>
        <row r="515">
          <cell r="E515">
            <v>74.41</v>
          </cell>
        </row>
        <row r="516">
          <cell r="E516">
            <v>24.82</v>
          </cell>
        </row>
        <row r="517">
          <cell r="E517">
            <v>144.27000000000001</v>
          </cell>
        </row>
        <row r="518">
          <cell r="E518">
            <v>95.23</v>
          </cell>
        </row>
        <row r="519">
          <cell r="E519">
            <v>101.78</v>
          </cell>
        </row>
        <row r="520">
          <cell r="E520">
            <v>1752.01</v>
          </cell>
        </row>
        <row r="521">
          <cell r="E521">
            <v>228.21</v>
          </cell>
        </row>
        <row r="522">
          <cell r="E522">
            <v>724.6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452.87</v>
          </cell>
        </row>
        <row r="527">
          <cell r="E527">
            <v>3473.58</v>
          </cell>
        </row>
        <row r="528">
          <cell r="E528">
            <v>506.54</v>
          </cell>
        </row>
        <row r="529">
          <cell r="E529">
            <v>2837.37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1095.97</v>
          </cell>
        </row>
        <row r="534">
          <cell r="E534">
            <v>2707.9</v>
          </cell>
        </row>
        <row r="535">
          <cell r="E535">
            <v>378.82</v>
          </cell>
        </row>
        <row r="536">
          <cell r="E536">
            <v>1795.97</v>
          </cell>
        </row>
        <row r="540">
          <cell r="E540">
            <v>795.56</v>
          </cell>
        </row>
        <row r="541">
          <cell r="E541">
            <v>2533.14</v>
          </cell>
        </row>
        <row r="542">
          <cell r="E542">
            <v>354.37</v>
          </cell>
        </row>
        <row r="543">
          <cell r="E543">
            <v>1680.07</v>
          </cell>
        </row>
        <row r="547">
          <cell r="E547">
            <v>744.22</v>
          </cell>
        </row>
        <row r="548">
          <cell r="E548">
            <v>2231.5300000000002</v>
          </cell>
        </row>
        <row r="549">
          <cell r="E549">
            <v>312.18</v>
          </cell>
        </row>
        <row r="550">
          <cell r="E550">
            <v>1480.03</v>
          </cell>
        </row>
        <row r="554">
          <cell r="E554">
            <v>655.61</v>
          </cell>
        </row>
        <row r="555">
          <cell r="E555">
            <v>8793.2000000000007</v>
          </cell>
        </row>
        <row r="556">
          <cell r="E556">
            <v>882.59</v>
          </cell>
        </row>
        <row r="557">
          <cell r="E557">
            <v>942.7</v>
          </cell>
        </row>
        <row r="561">
          <cell r="E561">
            <v>1891.95</v>
          </cell>
        </row>
      </sheetData>
      <sheetData sheetId="1"/>
      <sheetData sheetId="2"/>
      <sheetData sheetId="3"/>
      <sheetData sheetId="4"/>
      <sheetData sheetId="5">
        <row r="2">
          <cell r="D2" t="str">
            <v>да</v>
          </cell>
          <cell r="L2" t="str">
            <v>Автомобили легковые</v>
          </cell>
        </row>
        <row r="3">
          <cell r="D3" t="str">
            <v>нет</v>
          </cell>
          <cell r="L3" t="str">
            <v>Мотоциклы и мотороллеры</v>
          </cell>
        </row>
        <row r="4">
          <cell r="L4" t="str">
            <v>Автобусы</v>
          </cell>
        </row>
        <row r="5">
          <cell r="L5" t="str">
            <v>Автомобили грузовые</v>
          </cell>
        </row>
        <row r="6">
          <cell r="L6" t="str">
            <v>Другие самоходные транспортные средства</v>
          </cell>
        </row>
      </sheetData>
      <sheetData sheetId="6"/>
      <sheetData sheetId="7"/>
      <sheetData sheetId="8">
        <row r="5">
          <cell r="E5" t="str">
            <v>г. Москва</v>
          </cell>
        </row>
        <row r="8">
          <cell r="E8">
            <v>2024</v>
          </cell>
        </row>
        <row r="15">
          <cell r="E15" t="str">
            <v>нет</v>
          </cell>
        </row>
        <row r="17">
          <cell r="E17" t="str">
            <v>Версия организации</v>
          </cell>
        </row>
        <row r="28">
          <cell r="E28" t="str">
            <v>нет</v>
          </cell>
        </row>
        <row r="30">
          <cell r="E30" t="str">
            <v>ОБЩЕСТВО С ОГРАНИЧЕННОЙ ОТВЕТСТВЕННОСТЬЮ "ЭНЕРГОСБЫТХОЛДИНГ"</v>
          </cell>
        </row>
        <row r="32">
          <cell r="E32" t="str">
            <v>7703599239</v>
          </cell>
        </row>
        <row r="33">
          <cell r="E33" t="str">
            <v>770401001</v>
          </cell>
        </row>
        <row r="50">
          <cell r="E50" t="str">
            <v>119048 Г. МОСКВА ПР-КТ КОМСОМОЛЬСКИЙ Д. 42 СТР. 3 ПОМЕЩ. 1 КОМ. 14</v>
          </cell>
        </row>
        <row r="54">
          <cell r="E54" t="str">
            <v>ОЛЬХОВИЧ ЕВГЕНИЙ АЛЕКСАНДРОВИЧ</v>
          </cell>
        </row>
        <row r="64">
          <cell r="E64" t="str">
            <v>+79165044494</v>
          </cell>
        </row>
        <row r="65">
          <cell r="E65" t="str">
            <v>agataullin@enholding.ru</v>
          </cell>
        </row>
      </sheetData>
      <sheetData sheetId="9"/>
      <sheetData sheetId="10"/>
      <sheetData sheetId="11"/>
      <sheetData sheetId="12"/>
      <sheetData sheetId="13"/>
      <sheetData sheetId="14">
        <row r="23">
          <cell r="O23">
            <v>1</v>
          </cell>
        </row>
      </sheetData>
      <sheetData sheetId="15">
        <row r="23">
          <cell r="O23">
            <v>1</v>
          </cell>
        </row>
      </sheetData>
      <sheetData sheetId="16">
        <row r="4">
          <cell r="P4">
            <v>1</v>
          </cell>
        </row>
      </sheetData>
      <sheetData sheetId="17">
        <row r="4">
          <cell r="P4">
            <v>1</v>
          </cell>
        </row>
      </sheetData>
      <sheetData sheetId="18">
        <row r="30">
          <cell r="O30">
            <v>0.4</v>
          </cell>
          <cell r="P30">
            <v>0.4</v>
          </cell>
          <cell r="Q30">
            <v>0.2</v>
          </cell>
        </row>
        <row r="44">
          <cell r="S44">
            <v>13565967</v>
          </cell>
        </row>
        <row r="45">
          <cell r="S45">
            <v>8045875</v>
          </cell>
        </row>
        <row r="46">
          <cell r="S46">
            <v>23972710</v>
          </cell>
        </row>
        <row r="82">
          <cell r="S82">
            <v>73137394</v>
          </cell>
        </row>
      </sheetData>
      <sheetData sheetId="19">
        <row r="30">
          <cell r="O30">
            <v>0.4</v>
          </cell>
          <cell r="P30">
            <v>0.4</v>
          </cell>
          <cell r="Q30">
            <v>0.2</v>
          </cell>
        </row>
      </sheetData>
      <sheetData sheetId="20">
        <row r="30">
          <cell r="O30">
            <v>0.4</v>
          </cell>
          <cell r="P30">
            <v>0.4</v>
          </cell>
          <cell r="Q30">
            <v>0.2</v>
          </cell>
        </row>
      </sheetData>
      <sheetData sheetId="21">
        <row r="17">
          <cell r="H17">
            <v>0.61595999999999995</v>
          </cell>
          <cell r="I17">
            <v>0</v>
          </cell>
          <cell r="J17">
            <v>0.26579000000000003</v>
          </cell>
          <cell r="K17">
            <v>0.21636</v>
          </cell>
          <cell r="L17">
            <v>8.8599999999999998E-2</v>
          </cell>
        </row>
        <row r="18">
          <cell r="H18">
            <v>0.61595999999999995</v>
          </cell>
          <cell r="I18">
            <v>0</v>
          </cell>
          <cell r="J18">
            <v>0.46783000000000002</v>
          </cell>
          <cell r="K18">
            <v>0.37524999999999997</v>
          </cell>
          <cell r="L18">
            <v>0.15595000000000001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3">
          <cell r="I13">
            <v>0</v>
          </cell>
          <cell r="O13">
            <v>0</v>
          </cell>
        </row>
        <row r="14">
          <cell r="I14">
            <v>0</v>
          </cell>
          <cell r="O14">
            <v>0</v>
          </cell>
        </row>
        <row r="15">
          <cell r="I15">
            <v>1</v>
          </cell>
          <cell r="O15">
            <v>1</v>
          </cell>
        </row>
      </sheetData>
      <sheetData sheetId="45">
        <row r="13">
          <cell r="I13">
            <v>0</v>
          </cell>
          <cell r="M13">
            <v>0</v>
          </cell>
        </row>
        <row r="14">
          <cell r="I14">
            <v>0</v>
          </cell>
          <cell r="M14">
            <v>0</v>
          </cell>
        </row>
        <row r="15">
          <cell r="I15">
            <v>1</v>
          </cell>
          <cell r="M15">
            <v>1</v>
          </cell>
        </row>
      </sheetData>
      <sheetData sheetId="46">
        <row r="14">
          <cell r="H14">
            <v>0</v>
          </cell>
          <cell r="L14">
            <v>0</v>
          </cell>
        </row>
        <row r="15">
          <cell r="H15">
            <v>0</v>
          </cell>
          <cell r="L15">
            <v>0</v>
          </cell>
        </row>
        <row r="16">
          <cell r="H16">
            <v>1</v>
          </cell>
          <cell r="L16">
            <v>1</v>
          </cell>
        </row>
      </sheetData>
      <sheetData sheetId="47">
        <row r="14">
          <cell r="H14">
            <v>0</v>
          </cell>
          <cell r="L14">
            <v>0</v>
          </cell>
        </row>
        <row r="15">
          <cell r="H15">
            <v>0</v>
          </cell>
          <cell r="L15">
            <v>0</v>
          </cell>
        </row>
        <row r="16">
          <cell r="H16">
            <v>1</v>
          </cell>
          <cell r="L16">
            <v>1</v>
          </cell>
        </row>
      </sheetData>
      <sheetData sheetId="48">
        <row r="13">
          <cell r="I13">
            <v>0</v>
          </cell>
          <cell r="O13">
            <v>0</v>
          </cell>
        </row>
        <row r="14">
          <cell r="I14">
            <v>0</v>
          </cell>
          <cell r="O14">
            <v>0</v>
          </cell>
        </row>
        <row r="15">
          <cell r="I15">
            <v>1</v>
          </cell>
          <cell r="O15">
            <v>1</v>
          </cell>
        </row>
      </sheetData>
      <sheetData sheetId="49">
        <row r="13">
          <cell r="I13">
            <v>0</v>
          </cell>
          <cell r="M13">
            <v>0</v>
          </cell>
        </row>
        <row r="14">
          <cell r="I14">
            <v>0</v>
          </cell>
          <cell r="M14">
            <v>0</v>
          </cell>
        </row>
        <row r="15">
          <cell r="I15">
            <v>1</v>
          </cell>
          <cell r="M15">
            <v>1</v>
          </cell>
        </row>
      </sheetData>
      <sheetData sheetId="50">
        <row r="13">
          <cell r="L13">
            <v>0</v>
          </cell>
          <cell r="P13">
            <v>0</v>
          </cell>
        </row>
        <row r="14">
          <cell r="L14">
            <v>0</v>
          </cell>
          <cell r="P14">
            <v>0</v>
          </cell>
        </row>
        <row r="15">
          <cell r="L15">
            <v>1</v>
          </cell>
          <cell r="P15">
            <v>1</v>
          </cell>
        </row>
      </sheetData>
      <sheetData sheetId="51">
        <row r="13">
          <cell r="J13">
            <v>0</v>
          </cell>
          <cell r="N13">
            <v>0</v>
          </cell>
        </row>
        <row r="14">
          <cell r="J14">
            <v>0</v>
          </cell>
          <cell r="N14">
            <v>0</v>
          </cell>
        </row>
        <row r="15">
          <cell r="J15">
            <v>1</v>
          </cell>
          <cell r="N15">
            <v>1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52CC-8D50-413F-9A86-091D5D4FEC8B}">
  <dimension ref="A1:AJ139"/>
  <sheetViews>
    <sheetView showGridLines="0" tabSelected="1" topLeftCell="C8" zoomScale="60" workbookViewId="0">
      <selection activeCell="R133" sqref="R133"/>
    </sheetView>
  </sheetViews>
  <sheetFormatPr defaultRowHeight="15.75" customHeight="1" x14ac:dyDescent="0.15"/>
  <cols>
    <col min="1" max="2" width="9.140625" style="1"/>
    <col min="3" max="3" width="9" style="1" customWidth="1"/>
    <col min="4" max="4" width="36.5703125" style="1" customWidth="1"/>
    <col min="5" max="5" width="20.5703125" style="1" customWidth="1"/>
    <col min="6" max="11" width="17.5703125" style="1" customWidth="1"/>
    <col min="12" max="15" width="9" style="1" customWidth="1"/>
    <col min="16" max="16" width="17.140625" style="1" customWidth="1"/>
    <col min="17" max="26" width="9" style="1" customWidth="1"/>
  </cols>
  <sheetData>
    <row r="1" spans="1:26" s="2" customFormat="1" ht="15.75" hidden="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5.75" hidden="1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5.75" hidden="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5.75" hidden="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5.75" hidden="1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" customFormat="1" ht="15.75" hidden="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" customFormat="1" ht="15.75" hidden="1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" customFormat="1" ht="15.75" customHeight="1" x14ac:dyDescent="0.15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" customFormat="1" ht="15.75" customHeight="1" x14ac:dyDescent="0.15">
      <c r="A9" s="1"/>
      <c r="B9" s="1"/>
      <c r="C9" s="4"/>
      <c r="D9" s="4"/>
      <c r="E9" s="4"/>
      <c r="F9" s="4"/>
      <c r="G9" s="4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2" customFormat="1" ht="18.75" customHeight="1" x14ac:dyDescent="0.15">
      <c r="A10" s="1"/>
      <c r="B10" s="1"/>
      <c r="C10" s="5" t="s">
        <v>0</v>
      </c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2" customFormat="1" ht="8.25" customHeight="1" x14ac:dyDescent="0.15">
      <c r="A11" s="1"/>
      <c r="B11" s="1"/>
      <c r="C11" s="6"/>
      <c r="D11" s="6"/>
      <c r="E11" s="6"/>
      <c r="F11" s="6"/>
      <c r="G11" s="6"/>
      <c r="H11" s="6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2" customFormat="1" ht="18.75" customHeight="1" x14ac:dyDescent="0.15">
      <c r="A12" s="1"/>
      <c r="B12" s="1"/>
      <c r="C12" s="5" t="s">
        <v>1</v>
      </c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2" customFormat="1" ht="18.75" customHeight="1" x14ac:dyDescent="0.15">
      <c r="A13" s="1"/>
      <c r="B13" s="1"/>
      <c r="C13" s="5" t="str">
        <f>"на "&amp;[1]Титульный!E8&amp;" год"</f>
        <v>на 2024 год</v>
      </c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2" customFormat="1" ht="18.75" customHeight="1" x14ac:dyDescent="0.15">
      <c r="A14" s="1"/>
      <c r="B14" s="1"/>
      <c r="C14" s="5" t="s">
        <v>2</v>
      </c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2" customFormat="1" ht="15.75" customHeight="1" x14ac:dyDescent="0.15">
      <c r="A15" s="1"/>
      <c r="B15" s="1"/>
      <c r="C15" s="3"/>
      <c r="D15" s="3"/>
      <c r="E15" s="3"/>
      <c r="F15" s="3"/>
      <c r="G15" s="3"/>
      <c r="H15" s="3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2" customFormat="1" ht="15.75" customHeight="1" x14ac:dyDescent="0.15">
      <c r="A16" s="1"/>
      <c r="B16" s="1"/>
      <c r="C16" s="4"/>
      <c r="D16" s="4"/>
      <c r="E16" s="4"/>
      <c r="F16" s="4"/>
      <c r="G16" s="4"/>
      <c r="H16" s="4"/>
      <c r="I16" s="4"/>
      <c r="J16" s="4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" customFormat="1" ht="15.75" customHeight="1" x14ac:dyDescent="0.15">
      <c r="A17" s="1"/>
      <c r="B17" s="1"/>
      <c r="C17" s="7" t="str">
        <f>IF([1]Титульный!E30="","",[1]Титульный!E30)</f>
        <v>ОБЩЕСТВО С ОГРАНИЧЕННОЙ ОТВЕТСТВЕННОСТЬЮ "ЭНЕРГОСБЫТХОЛДИНГ"</v>
      </c>
      <c r="D17" s="7"/>
      <c r="E17" s="7"/>
      <c r="F17" s="7"/>
      <c r="G17" s="7"/>
      <c r="H17" s="7"/>
      <c r="I17" s="7"/>
      <c r="J17" s="7"/>
      <c r="K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2" customFormat="1" ht="15.75" customHeight="1" x14ac:dyDescent="0.15">
      <c r="A18" s="1"/>
      <c r="B18" s="1"/>
      <c r="C18" s="4" t="s">
        <v>3</v>
      </c>
      <c r="D18" s="4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2" customFormat="1" ht="15.75" customHeight="1" x14ac:dyDescent="0.15">
      <c r="A19" s="1"/>
      <c r="B19" s="1"/>
      <c r="C19" s="7" t="str">
        <f>IF([1]Титульный!E30="","",[1]Титульный!E30)</f>
        <v>ОБЩЕСТВО С ОГРАНИЧЕННОЙ ОТВЕТСТВЕННОСТЬЮ "ЭНЕРГОСБЫТХОЛДИНГ"</v>
      </c>
      <c r="D19" s="7"/>
      <c r="E19" s="7"/>
      <c r="F19" s="7"/>
      <c r="G19" s="7"/>
      <c r="H19" s="7"/>
      <c r="I19" s="7"/>
      <c r="J19" s="7"/>
      <c r="K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2" customFormat="1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2" customFormat="1" ht="15.75" customHeight="1" x14ac:dyDescent="0.15">
      <c r="A21" s="1"/>
      <c r="B21" s="1"/>
      <c r="C21" s="8" t="s">
        <v>4</v>
      </c>
      <c r="D21" s="8"/>
      <c r="E21" s="8"/>
      <c r="F21" s="8"/>
      <c r="G21" s="8"/>
      <c r="H21" s="8"/>
      <c r="I21" s="8"/>
      <c r="J21" s="8"/>
      <c r="K21" s="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2" customFormat="1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" customFormat="1" ht="20.25" customHeight="1" x14ac:dyDescent="0.15">
      <c r="A23" s="1"/>
      <c r="B23" s="1"/>
      <c r="C23" s="9" t="s">
        <v>5</v>
      </c>
      <c r="D23" s="9"/>
      <c r="E23" s="10" t="str">
        <f>IF([1]Титульный!E30="","",[1]Титульный!E30)</f>
        <v>ОБЩЕСТВО С ОГРАНИЧЕННОЙ ОТВЕТСТВЕННОСТЬЮ "ЭНЕРГОСБЫТХОЛДИНГ"</v>
      </c>
      <c r="F23" s="10"/>
      <c r="G23" s="10"/>
      <c r="H23" s="10"/>
      <c r="I23" s="10"/>
      <c r="J23" s="10"/>
      <c r="K23" s="1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2" customFormat="1" ht="20.25" customHeight="1" x14ac:dyDescent="0.15">
      <c r="A24" s="1"/>
      <c r="B24" s="1"/>
      <c r="C24" s="9" t="s">
        <v>6</v>
      </c>
      <c r="D24" s="9"/>
      <c r="E24" s="10" t="str">
        <f>IF([1]Титульный!E30="","",[1]Титульный!E30)</f>
        <v>ОБЩЕСТВО С ОГРАНИЧЕННОЙ ОТВЕТСТВЕННОСТЬЮ "ЭНЕРГОСБЫТХОЛДИНГ"</v>
      </c>
      <c r="F24" s="10"/>
      <c r="G24" s="10"/>
      <c r="H24" s="10"/>
      <c r="I24" s="10"/>
      <c r="J24" s="10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2" customFormat="1" ht="20.25" customHeight="1" x14ac:dyDescent="0.15">
      <c r="A25" s="1"/>
      <c r="B25" s="1"/>
      <c r="C25" s="9" t="s">
        <v>7</v>
      </c>
      <c r="D25" s="9"/>
      <c r="E25" s="10" t="str">
        <f>IF([1]Титульный!E50="","",[1]Титульный!E50)</f>
        <v>119048 Г. МОСКВА ПР-КТ КОМСОМОЛЬСКИЙ Д. 42 СТР. 3 ПОМЕЩ. 1 КОМ. 14</v>
      </c>
      <c r="F25" s="10"/>
      <c r="G25" s="10"/>
      <c r="H25" s="10"/>
      <c r="I25" s="10"/>
      <c r="J25" s="10"/>
      <c r="K25" s="1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2" customFormat="1" ht="20.25" customHeight="1" x14ac:dyDescent="0.15">
      <c r="A26" s="1"/>
      <c r="B26" s="1"/>
      <c r="C26" s="9" t="s">
        <v>8</v>
      </c>
      <c r="D26" s="9"/>
      <c r="E26" s="10" t="s">
        <v>9</v>
      </c>
      <c r="F26" s="10"/>
      <c r="G26" s="10"/>
      <c r="H26" s="10"/>
      <c r="I26" s="10"/>
      <c r="J26" s="10"/>
      <c r="K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2" customFormat="1" ht="20.25" customHeight="1" x14ac:dyDescent="0.15">
      <c r="A27" s="1"/>
      <c r="B27" s="1"/>
      <c r="C27" s="9" t="s">
        <v>10</v>
      </c>
      <c r="D27" s="9"/>
      <c r="E27" s="10" t="str">
        <f>IF([1]Титульный!E32="","",[1]Титульный!E32)</f>
        <v>7703599239</v>
      </c>
      <c r="F27" s="10"/>
      <c r="G27" s="10"/>
      <c r="H27" s="10"/>
      <c r="I27" s="10"/>
      <c r="J27" s="10"/>
      <c r="K27" s="1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2" customFormat="1" ht="20.25" customHeight="1" x14ac:dyDescent="0.15">
      <c r="A28" s="1"/>
      <c r="B28" s="1"/>
      <c r="C28" s="9" t="s">
        <v>11</v>
      </c>
      <c r="D28" s="9"/>
      <c r="E28" s="10" t="str">
        <f>IF([1]Титульный!E33="","",[1]Титульный!E33)</f>
        <v>770401001</v>
      </c>
      <c r="F28" s="10"/>
      <c r="G28" s="10"/>
      <c r="H28" s="10"/>
      <c r="I28" s="10"/>
      <c r="J28" s="10"/>
      <c r="K28" s="1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2" customFormat="1" ht="20.25" customHeight="1" x14ac:dyDescent="0.15">
      <c r="A29" s="1"/>
      <c r="B29" s="1"/>
      <c r="C29" s="9" t="s">
        <v>12</v>
      </c>
      <c r="D29" s="9"/>
      <c r="E29" s="10" t="str">
        <f>IF([1]Титульный!E54="","",[1]Титульный!E54)</f>
        <v>ОЛЬХОВИЧ ЕВГЕНИЙ АЛЕКСАНДРОВИЧ</v>
      </c>
      <c r="F29" s="10"/>
      <c r="G29" s="10"/>
      <c r="H29" s="10"/>
      <c r="I29" s="10"/>
      <c r="J29" s="10"/>
      <c r="K29" s="1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2" customFormat="1" ht="20.25" customHeight="1" x14ac:dyDescent="0.15">
      <c r="A30" s="1"/>
      <c r="B30" s="1"/>
      <c r="C30" s="9" t="s">
        <v>13</v>
      </c>
      <c r="D30" s="9"/>
      <c r="E30" s="10" t="str">
        <f>IF([1]Титульный!E65="","",[1]Титульный!E65)</f>
        <v>agataullin@enholding.ru</v>
      </c>
      <c r="F30" s="10"/>
      <c r="G30" s="10"/>
      <c r="H30" s="10"/>
      <c r="I30" s="10"/>
      <c r="J30" s="10"/>
      <c r="K30" s="1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2" customFormat="1" ht="20.25" customHeight="1" x14ac:dyDescent="0.15">
      <c r="A31" s="1"/>
      <c r="B31" s="1"/>
      <c r="C31" s="9" t="s">
        <v>14</v>
      </c>
      <c r="D31" s="9"/>
      <c r="E31" s="10" t="str">
        <f>IF([1]Титульный!E64="","",[1]Титульный!E64)</f>
        <v>+79165044494</v>
      </c>
      <c r="F31" s="10"/>
      <c r="G31" s="10"/>
      <c r="H31" s="10"/>
      <c r="I31" s="10"/>
      <c r="J31" s="10"/>
      <c r="K31" s="1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2" customFormat="1" ht="20.25" customHeight="1" x14ac:dyDescent="0.15">
      <c r="A32" s="1"/>
      <c r="B32" s="1"/>
      <c r="C32" s="11" t="s">
        <v>15</v>
      </c>
      <c r="D32" s="11"/>
      <c r="E32" s="12" t="str">
        <f>IF([1]Титульный!E64="","",[1]Титульный!E64)</f>
        <v>+79165044494</v>
      </c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3:36" ht="15.75" customHeight="1" x14ac:dyDescent="0.15">
      <c r="C33" s="9" t="s">
        <v>16</v>
      </c>
      <c r="D33" s="9"/>
      <c r="E33" s="13"/>
      <c r="F33" s="13"/>
      <c r="G33" s="13"/>
      <c r="H33" s="13"/>
      <c r="I33" s="13"/>
      <c r="J33" s="13"/>
      <c r="K33" s="13"/>
    </row>
    <row r="34" spans="3:36" ht="125.25" customHeight="1" x14ac:dyDescent="0.15">
      <c r="C34" s="14" t="s">
        <v>17</v>
      </c>
      <c r="D34" s="14"/>
      <c r="E34" s="15" t="s">
        <v>18</v>
      </c>
      <c r="F34" s="16" t="s">
        <v>19</v>
      </c>
      <c r="G34" s="17"/>
      <c r="H34" s="16" t="s">
        <v>20</v>
      </c>
      <c r="I34" s="17"/>
      <c r="J34" s="18" t="s">
        <v>21</v>
      </c>
      <c r="K34" s="19"/>
      <c r="P34" s="20"/>
    </row>
    <row r="35" spans="3:36" ht="15.75" customHeight="1" x14ac:dyDescent="0.15">
      <c r="C35" s="21" t="s">
        <v>22</v>
      </c>
      <c r="D35" s="22"/>
      <c r="E35" s="22"/>
      <c r="F35" s="22"/>
      <c r="G35" s="22"/>
      <c r="H35" s="22"/>
      <c r="I35" s="22"/>
      <c r="J35" s="22"/>
      <c r="K35" s="22"/>
    </row>
    <row r="36" spans="3:36" ht="33.75" customHeight="1" x14ac:dyDescent="0.15">
      <c r="C36" s="23" t="s">
        <v>23</v>
      </c>
      <c r="D36" s="24" t="s">
        <v>24</v>
      </c>
      <c r="E36" s="25"/>
      <c r="F36" s="26">
        <f>F38+F88+F98</f>
        <v>554447.98</v>
      </c>
      <c r="G36" s="27"/>
      <c r="H36" s="26">
        <f>H38+H88+H98</f>
        <v>552642.71000000008</v>
      </c>
      <c r="I36" s="27"/>
      <c r="J36" s="26">
        <f>J38+J88+J98</f>
        <v>554484.46</v>
      </c>
      <c r="K36" s="27"/>
    </row>
    <row r="37" spans="3:36" ht="15.75" customHeight="1" x14ac:dyDescent="0.15">
      <c r="C37" s="23"/>
      <c r="D37" s="24" t="s">
        <v>25</v>
      </c>
      <c r="E37" s="25"/>
      <c r="F37" s="28"/>
      <c r="G37" s="29"/>
      <c r="H37" s="28"/>
      <c r="I37" s="29"/>
      <c r="J37" s="28"/>
      <c r="K37" s="29"/>
    </row>
    <row r="38" spans="3:36" ht="35.25" customHeight="1" x14ac:dyDescent="0.15">
      <c r="C38" s="23" t="s">
        <v>26</v>
      </c>
      <c r="D38" s="24" t="s">
        <v>27</v>
      </c>
      <c r="E38" s="23" t="s">
        <v>28</v>
      </c>
      <c r="F38" s="26">
        <f>F39+F42</f>
        <v>521.11</v>
      </c>
      <c r="G38" s="27"/>
      <c r="H38" s="26">
        <f>H39+H42</f>
        <v>468.3</v>
      </c>
      <c r="I38" s="27"/>
      <c r="J38" s="26">
        <f>J39+J42</f>
        <v>557.59</v>
      </c>
      <c r="K38" s="27"/>
    </row>
    <row r="39" spans="3:36" ht="20.25" customHeight="1" x14ac:dyDescent="0.15">
      <c r="C39" s="23" t="s">
        <v>29</v>
      </c>
      <c r="D39" s="24" t="s">
        <v>30</v>
      </c>
      <c r="E39" s="23" t="s">
        <v>28</v>
      </c>
      <c r="F39" s="26">
        <f>F40+F41</f>
        <v>521.11</v>
      </c>
      <c r="G39" s="27"/>
      <c r="H39" s="26">
        <f>H40+H41</f>
        <v>468.3</v>
      </c>
      <c r="I39" s="27"/>
      <c r="J39" s="26">
        <f>J40+J41</f>
        <v>557.59</v>
      </c>
      <c r="K39" s="27"/>
    </row>
    <row r="40" spans="3:36" ht="20.25" customHeight="1" x14ac:dyDescent="0.15">
      <c r="C40" s="23"/>
      <c r="D40" s="24" t="s">
        <v>31</v>
      </c>
      <c r="E40" s="23" t="s">
        <v>28</v>
      </c>
      <c r="F40" s="26">
        <f>F48++F55+F62+F69+F76+F83</f>
        <v>288.83999999999997</v>
      </c>
      <c r="G40" s="27"/>
      <c r="H40" s="26">
        <f>H48++H55+H62+H69+H76+H83</f>
        <v>253</v>
      </c>
      <c r="I40" s="27"/>
      <c r="J40" s="26">
        <f>J48++J55+J62+J69+J76+J83</f>
        <v>309.06</v>
      </c>
      <c r="K40" s="27"/>
    </row>
    <row r="41" spans="3:36" ht="20.25" customHeight="1" x14ac:dyDescent="0.15">
      <c r="C41" s="23"/>
      <c r="D41" s="24" t="s">
        <v>32</v>
      </c>
      <c r="E41" s="23" t="s">
        <v>28</v>
      </c>
      <c r="F41" s="26">
        <f>F49++F56+F63+F70+F77+F84</f>
        <v>232.27</v>
      </c>
      <c r="G41" s="27"/>
      <c r="H41" s="26">
        <f>H49++H56+H63+H70+H77+H84</f>
        <v>215.3</v>
      </c>
      <c r="I41" s="27"/>
      <c r="J41" s="26">
        <f>J49++J56+J63+J70+J77+J84</f>
        <v>248.53</v>
      </c>
      <c r="K41" s="27"/>
    </row>
    <row r="42" spans="3:36" ht="20.25" customHeight="1" x14ac:dyDescent="0.15">
      <c r="C42" s="23" t="s">
        <v>33</v>
      </c>
      <c r="D42" s="24" t="s">
        <v>34</v>
      </c>
      <c r="E42" s="23" t="s">
        <v>28</v>
      </c>
      <c r="F42" s="26">
        <f>F43+F44</f>
        <v>0</v>
      </c>
      <c r="G42" s="27"/>
      <c r="H42" s="26">
        <f>H43+H44</f>
        <v>0</v>
      </c>
      <c r="I42" s="27"/>
      <c r="J42" s="26">
        <f>J43+J44</f>
        <v>0</v>
      </c>
      <c r="K42" s="27"/>
    </row>
    <row r="43" spans="3:36" ht="20.25" customHeight="1" x14ac:dyDescent="0.15">
      <c r="C43" s="23"/>
      <c r="D43" s="24" t="s">
        <v>31</v>
      </c>
      <c r="E43" s="23" t="s">
        <v>28</v>
      </c>
      <c r="F43" s="26">
        <f>F51+F58+F65+F72+F79+F86</f>
        <v>0</v>
      </c>
      <c r="G43" s="27"/>
      <c r="H43" s="26">
        <f>H51+H58+H65+H72+H79+H86</f>
        <v>0</v>
      </c>
      <c r="I43" s="27"/>
      <c r="J43" s="26">
        <f>J51+J58+J65+J72+J79+J86</f>
        <v>0</v>
      </c>
      <c r="K43" s="27"/>
    </row>
    <row r="44" spans="3:36" ht="20.25" customHeight="1" x14ac:dyDescent="0.15">
      <c r="C44" s="23"/>
      <c r="D44" s="24" t="s">
        <v>32</v>
      </c>
      <c r="E44" s="23" t="s">
        <v>28</v>
      </c>
      <c r="F44" s="26">
        <f>F52+F59+F66+F73+F80+F87</f>
        <v>0</v>
      </c>
      <c r="G44" s="27"/>
      <c r="H44" s="26">
        <f>H52+H59+H66+H73+H80+H87</f>
        <v>0</v>
      </c>
      <c r="I44" s="27"/>
      <c r="J44" s="26">
        <f>J52+J59+J66+J73+J80+J87</f>
        <v>0</v>
      </c>
      <c r="K44" s="27"/>
    </row>
    <row r="45" spans="3:36" ht="20.25" customHeight="1" x14ac:dyDescent="0.15">
      <c r="C45" s="23"/>
      <c r="D45" s="24" t="s">
        <v>25</v>
      </c>
      <c r="E45" s="23" t="s">
        <v>28</v>
      </c>
      <c r="F45" s="30"/>
      <c r="G45" s="31"/>
      <c r="H45" s="30"/>
      <c r="I45" s="31"/>
      <c r="J45" s="30"/>
      <c r="K45" s="31"/>
    </row>
    <row r="46" spans="3:36" s="1" customFormat="1" ht="113.25" customHeight="1" x14ac:dyDescent="0.15">
      <c r="C46" s="23" t="s">
        <v>35</v>
      </c>
      <c r="D46" s="24" t="s">
        <v>36</v>
      </c>
      <c r="E46" s="23" t="s">
        <v>28</v>
      </c>
      <c r="F46" s="26">
        <f>F47+F50</f>
        <v>0</v>
      </c>
      <c r="G46" s="27"/>
      <c r="H46" s="26">
        <f>H47+H50</f>
        <v>0</v>
      </c>
      <c r="I46" s="27"/>
      <c r="J46" s="26">
        <f>J47+J50</f>
        <v>0</v>
      </c>
      <c r="K46" s="27"/>
      <c r="AA46"/>
      <c r="AB46"/>
      <c r="AC46"/>
      <c r="AD46"/>
      <c r="AE46"/>
      <c r="AF46"/>
      <c r="AG46"/>
      <c r="AH46"/>
      <c r="AI46"/>
      <c r="AJ46"/>
    </row>
    <row r="47" spans="3:36" s="1" customFormat="1" ht="20.25" customHeight="1" x14ac:dyDescent="0.15">
      <c r="C47" s="23" t="s">
        <v>37</v>
      </c>
      <c r="D47" s="24" t="s">
        <v>30</v>
      </c>
      <c r="E47" s="23" t="s">
        <v>28</v>
      </c>
      <c r="F47" s="26">
        <f>F48+F49</f>
        <v>0</v>
      </c>
      <c r="G47" s="27"/>
      <c r="H47" s="26">
        <f>H48+H49</f>
        <v>0</v>
      </c>
      <c r="I47" s="27"/>
      <c r="J47" s="26">
        <f>J48+J49</f>
        <v>0</v>
      </c>
      <c r="K47" s="27"/>
      <c r="AA47"/>
      <c r="AB47"/>
      <c r="AC47"/>
      <c r="AD47"/>
      <c r="AE47"/>
      <c r="AF47"/>
      <c r="AG47"/>
      <c r="AH47"/>
      <c r="AI47"/>
      <c r="AJ47"/>
    </row>
    <row r="48" spans="3:36" s="1" customFormat="1" ht="20.25" customHeight="1" x14ac:dyDescent="0.15">
      <c r="C48" s="23"/>
      <c r="D48" s="24" t="s">
        <v>31</v>
      </c>
      <c r="E48" s="23" t="s">
        <v>28</v>
      </c>
      <c r="F48" s="32"/>
      <c r="G48" s="33"/>
      <c r="H48" s="32"/>
      <c r="I48" s="33"/>
      <c r="J48" s="32"/>
      <c r="K48" s="33"/>
      <c r="AA48"/>
      <c r="AB48"/>
      <c r="AC48"/>
      <c r="AD48"/>
      <c r="AE48"/>
      <c r="AF48"/>
      <c r="AG48"/>
      <c r="AH48"/>
      <c r="AI48"/>
      <c r="AJ48"/>
    </row>
    <row r="49" spans="3:36" s="1" customFormat="1" ht="20.25" customHeight="1" x14ac:dyDescent="0.15">
      <c r="C49" s="23"/>
      <c r="D49" s="24" t="s">
        <v>32</v>
      </c>
      <c r="E49" s="23" t="s">
        <v>28</v>
      </c>
      <c r="F49" s="32"/>
      <c r="G49" s="33"/>
      <c r="H49" s="32"/>
      <c r="I49" s="33"/>
      <c r="J49" s="32"/>
      <c r="K49" s="33"/>
      <c r="AA49"/>
      <c r="AB49"/>
      <c r="AC49"/>
      <c r="AD49"/>
      <c r="AE49"/>
      <c r="AF49"/>
      <c r="AG49"/>
      <c r="AH49"/>
      <c r="AI49"/>
      <c r="AJ49"/>
    </row>
    <row r="50" spans="3:36" s="1" customFormat="1" ht="20.25" customHeight="1" x14ac:dyDescent="0.15">
      <c r="C50" s="23" t="s">
        <v>38</v>
      </c>
      <c r="D50" s="24" t="s">
        <v>34</v>
      </c>
      <c r="E50" s="23" t="s">
        <v>28</v>
      </c>
      <c r="F50" s="26">
        <f>F51+F52</f>
        <v>0</v>
      </c>
      <c r="G50" s="27"/>
      <c r="H50" s="26">
        <f>H51+H52</f>
        <v>0</v>
      </c>
      <c r="I50" s="27"/>
      <c r="J50" s="26">
        <f>J51+J52</f>
        <v>0</v>
      </c>
      <c r="K50" s="27"/>
      <c r="AA50"/>
      <c r="AB50"/>
      <c r="AC50"/>
      <c r="AD50"/>
      <c r="AE50"/>
      <c r="AF50"/>
      <c r="AG50"/>
      <c r="AH50"/>
      <c r="AI50"/>
      <c r="AJ50"/>
    </row>
    <row r="51" spans="3:36" s="1" customFormat="1" ht="20.25" customHeight="1" x14ac:dyDescent="0.15">
      <c r="C51" s="23"/>
      <c r="D51" s="24" t="s">
        <v>31</v>
      </c>
      <c r="E51" s="23" t="s">
        <v>28</v>
      </c>
      <c r="F51" s="32"/>
      <c r="G51" s="33"/>
      <c r="H51" s="32"/>
      <c r="I51" s="33"/>
      <c r="J51" s="32"/>
      <c r="K51" s="33"/>
      <c r="AA51"/>
      <c r="AB51"/>
      <c r="AC51"/>
      <c r="AD51"/>
      <c r="AE51"/>
      <c r="AF51"/>
      <c r="AG51"/>
      <c r="AH51"/>
      <c r="AI51"/>
      <c r="AJ51"/>
    </row>
    <row r="52" spans="3:36" s="1" customFormat="1" ht="20.25" customHeight="1" x14ac:dyDescent="0.15">
      <c r="C52" s="23"/>
      <c r="D52" s="24" t="s">
        <v>32</v>
      </c>
      <c r="E52" s="23" t="s">
        <v>28</v>
      </c>
      <c r="F52" s="32"/>
      <c r="G52" s="33"/>
      <c r="H52" s="32"/>
      <c r="I52" s="33"/>
      <c r="J52" s="32"/>
      <c r="K52" s="33"/>
      <c r="AA52"/>
      <c r="AB52"/>
      <c r="AC52"/>
      <c r="AD52"/>
      <c r="AE52"/>
      <c r="AF52"/>
      <c r="AG52"/>
      <c r="AH52"/>
      <c r="AI52"/>
      <c r="AJ52"/>
    </row>
    <row r="53" spans="3:36" s="1" customFormat="1" ht="82.5" customHeight="1" x14ac:dyDescent="0.15">
      <c r="C53" s="23" t="s">
        <v>39</v>
      </c>
      <c r="D53" s="24" t="s">
        <v>40</v>
      </c>
      <c r="E53" s="23" t="s">
        <v>28</v>
      </c>
      <c r="F53" s="26">
        <f>F54+F57</f>
        <v>0</v>
      </c>
      <c r="G53" s="27"/>
      <c r="H53" s="26">
        <f>H54+H57</f>
        <v>0</v>
      </c>
      <c r="I53" s="27"/>
      <c r="J53" s="26">
        <f>J54+J57</f>
        <v>0</v>
      </c>
      <c r="K53" s="27"/>
      <c r="AA53"/>
      <c r="AB53"/>
      <c r="AC53"/>
      <c r="AD53"/>
      <c r="AE53"/>
      <c r="AF53"/>
      <c r="AG53"/>
      <c r="AH53"/>
      <c r="AI53"/>
      <c r="AJ53"/>
    </row>
    <row r="54" spans="3:36" s="1" customFormat="1" ht="20.25" customHeight="1" x14ac:dyDescent="0.15">
      <c r="C54" s="23" t="s">
        <v>41</v>
      </c>
      <c r="D54" s="24" t="s">
        <v>30</v>
      </c>
      <c r="E54" s="23" t="s">
        <v>28</v>
      </c>
      <c r="F54" s="26">
        <f>F55+F56</f>
        <v>0</v>
      </c>
      <c r="G54" s="27"/>
      <c r="H54" s="26">
        <f>H55+H56</f>
        <v>0</v>
      </c>
      <c r="I54" s="27"/>
      <c r="J54" s="26">
        <f>J55+J56</f>
        <v>0</v>
      </c>
      <c r="K54" s="27"/>
      <c r="AA54"/>
      <c r="AB54"/>
      <c r="AC54"/>
      <c r="AD54"/>
      <c r="AE54"/>
      <c r="AF54"/>
      <c r="AG54"/>
      <c r="AH54"/>
      <c r="AI54"/>
      <c r="AJ54"/>
    </row>
    <row r="55" spans="3:36" s="1" customFormat="1" ht="20.25" customHeight="1" x14ac:dyDescent="0.15">
      <c r="C55" s="23"/>
      <c r="D55" s="24" t="s">
        <v>31</v>
      </c>
      <c r="E55" s="23" t="s">
        <v>28</v>
      </c>
      <c r="F55" s="32"/>
      <c r="G55" s="33"/>
      <c r="H55" s="32"/>
      <c r="I55" s="33"/>
      <c r="J55" s="32"/>
      <c r="K55" s="33"/>
      <c r="AA55"/>
      <c r="AB55"/>
      <c r="AC55"/>
      <c r="AD55"/>
      <c r="AE55"/>
      <c r="AF55"/>
      <c r="AG55"/>
      <c r="AH55"/>
      <c r="AI55"/>
      <c r="AJ55"/>
    </row>
    <row r="56" spans="3:36" s="1" customFormat="1" ht="20.25" customHeight="1" x14ac:dyDescent="0.15">
      <c r="C56" s="23"/>
      <c r="D56" s="24" t="s">
        <v>32</v>
      </c>
      <c r="E56" s="23" t="s">
        <v>28</v>
      </c>
      <c r="F56" s="32"/>
      <c r="G56" s="33"/>
      <c r="H56" s="32"/>
      <c r="I56" s="33"/>
      <c r="J56" s="32"/>
      <c r="K56" s="33"/>
      <c r="AA56"/>
      <c r="AB56"/>
      <c r="AC56"/>
      <c r="AD56"/>
      <c r="AE56"/>
      <c r="AF56"/>
      <c r="AG56"/>
      <c r="AH56"/>
      <c r="AI56"/>
      <c r="AJ56"/>
    </row>
    <row r="57" spans="3:36" s="1" customFormat="1" ht="20.25" customHeight="1" x14ac:dyDescent="0.15">
      <c r="C57" s="23" t="s">
        <v>42</v>
      </c>
      <c r="D57" s="24" t="s">
        <v>34</v>
      </c>
      <c r="E57" s="23" t="s">
        <v>28</v>
      </c>
      <c r="F57" s="26">
        <f>F58+F59</f>
        <v>0</v>
      </c>
      <c r="G57" s="27"/>
      <c r="H57" s="26">
        <f>H58+H59</f>
        <v>0</v>
      </c>
      <c r="I57" s="27"/>
      <c r="J57" s="26">
        <f>J58+J59</f>
        <v>0</v>
      </c>
      <c r="K57" s="27"/>
      <c r="AA57"/>
      <c r="AB57"/>
      <c r="AC57"/>
      <c r="AD57"/>
      <c r="AE57"/>
      <c r="AF57"/>
      <c r="AG57"/>
      <c r="AH57"/>
      <c r="AI57"/>
      <c r="AJ57"/>
    </row>
    <row r="58" spans="3:36" s="1" customFormat="1" ht="20.25" customHeight="1" x14ac:dyDescent="0.15">
      <c r="C58" s="23"/>
      <c r="D58" s="24" t="s">
        <v>31</v>
      </c>
      <c r="E58" s="23" t="s">
        <v>28</v>
      </c>
      <c r="F58" s="32"/>
      <c r="G58" s="33"/>
      <c r="H58" s="32"/>
      <c r="I58" s="33"/>
      <c r="J58" s="32"/>
      <c r="K58" s="33"/>
      <c r="AA58"/>
      <c r="AB58"/>
      <c r="AC58"/>
      <c r="AD58"/>
      <c r="AE58"/>
      <c r="AF58"/>
      <c r="AG58"/>
      <c r="AH58"/>
      <c r="AI58"/>
      <c r="AJ58"/>
    </row>
    <row r="59" spans="3:36" s="1" customFormat="1" ht="20.25" customHeight="1" x14ac:dyDescent="0.15">
      <c r="C59" s="23"/>
      <c r="D59" s="24" t="s">
        <v>32</v>
      </c>
      <c r="E59" s="23" t="s">
        <v>28</v>
      </c>
      <c r="F59" s="32"/>
      <c r="G59" s="33"/>
      <c r="H59" s="32"/>
      <c r="I59" s="33"/>
      <c r="J59" s="32"/>
      <c r="K59" s="33"/>
      <c r="AA59"/>
      <c r="AB59"/>
      <c r="AC59"/>
      <c r="AD59"/>
      <c r="AE59"/>
      <c r="AF59"/>
      <c r="AG59"/>
      <c r="AH59"/>
      <c r="AI59"/>
      <c r="AJ59"/>
    </row>
    <row r="60" spans="3:36" s="1" customFormat="1" ht="116.25" customHeight="1" x14ac:dyDescent="0.15">
      <c r="C60" s="23" t="s">
        <v>43</v>
      </c>
      <c r="D60" s="24" t="s">
        <v>44</v>
      </c>
      <c r="E60" s="23" t="s">
        <v>28</v>
      </c>
      <c r="F60" s="26">
        <f>F61+F64</f>
        <v>0</v>
      </c>
      <c r="G60" s="27"/>
      <c r="H60" s="26">
        <f>H61+H64</f>
        <v>0</v>
      </c>
      <c r="I60" s="27"/>
      <c r="J60" s="26">
        <f>J61+J64</f>
        <v>0</v>
      </c>
      <c r="K60" s="27"/>
      <c r="AA60"/>
      <c r="AB60"/>
      <c r="AC60"/>
      <c r="AD60"/>
      <c r="AE60"/>
      <c r="AF60"/>
      <c r="AG60"/>
      <c r="AH60"/>
      <c r="AI60"/>
      <c r="AJ60"/>
    </row>
    <row r="61" spans="3:36" s="1" customFormat="1" ht="20.25" customHeight="1" x14ac:dyDescent="0.15">
      <c r="C61" s="23" t="s">
        <v>45</v>
      </c>
      <c r="D61" s="24" t="s">
        <v>30</v>
      </c>
      <c r="E61" s="23" t="s">
        <v>28</v>
      </c>
      <c r="F61" s="26">
        <f>F62+F63</f>
        <v>0</v>
      </c>
      <c r="G61" s="27"/>
      <c r="H61" s="26">
        <f>H62+H63</f>
        <v>0</v>
      </c>
      <c r="I61" s="27"/>
      <c r="J61" s="26">
        <f>J62+J63</f>
        <v>0</v>
      </c>
      <c r="K61" s="27"/>
      <c r="AA61"/>
      <c r="AB61"/>
      <c r="AC61"/>
      <c r="AD61"/>
      <c r="AE61"/>
      <c r="AF61"/>
      <c r="AG61"/>
      <c r="AH61"/>
      <c r="AI61"/>
      <c r="AJ61"/>
    </row>
    <row r="62" spans="3:36" s="1" customFormat="1" ht="20.25" customHeight="1" x14ac:dyDescent="0.15">
      <c r="C62" s="23"/>
      <c r="D62" s="24" t="s">
        <v>31</v>
      </c>
      <c r="E62" s="23" t="s">
        <v>28</v>
      </c>
      <c r="F62" s="32"/>
      <c r="G62" s="33"/>
      <c r="H62" s="32"/>
      <c r="I62" s="33"/>
      <c r="J62" s="32"/>
      <c r="K62" s="33"/>
      <c r="AA62"/>
      <c r="AB62"/>
      <c r="AC62"/>
      <c r="AD62"/>
      <c r="AE62"/>
      <c r="AF62"/>
      <c r="AG62"/>
      <c r="AH62"/>
      <c r="AI62"/>
      <c r="AJ62"/>
    </row>
    <row r="63" spans="3:36" s="1" customFormat="1" ht="20.25" customHeight="1" x14ac:dyDescent="0.15">
      <c r="C63" s="23"/>
      <c r="D63" s="24" t="s">
        <v>32</v>
      </c>
      <c r="E63" s="23" t="s">
        <v>28</v>
      </c>
      <c r="F63" s="32"/>
      <c r="G63" s="33"/>
      <c r="H63" s="32"/>
      <c r="I63" s="33"/>
      <c r="J63" s="32"/>
      <c r="K63" s="33"/>
      <c r="AA63"/>
      <c r="AB63"/>
      <c r="AC63"/>
      <c r="AD63"/>
      <c r="AE63"/>
      <c r="AF63"/>
      <c r="AG63"/>
      <c r="AH63"/>
      <c r="AI63"/>
      <c r="AJ63"/>
    </row>
    <row r="64" spans="3:36" s="1" customFormat="1" ht="20.25" customHeight="1" x14ac:dyDescent="0.15">
      <c r="C64" s="23" t="s">
        <v>46</v>
      </c>
      <c r="D64" s="24" t="s">
        <v>34</v>
      </c>
      <c r="E64" s="23" t="s">
        <v>28</v>
      </c>
      <c r="F64" s="26">
        <f>F65+F66</f>
        <v>0</v>
      </c>
      <c r="G64" s="27"/>
      <c r="H64" s="26">
        <f>H65+H66</f>
        <v>0</v>
      </c>
      <c r="I64" s="27"/>
      <c r="J64" s="26">
        <f>J65+J66</f>
        <v>0</v>
      </c>
      <c r="K64" s="27"/>
      <c r="AA64"/>
      <c r="AB64"/>
      <c r="AC64"/>
      <c r="AD64"/>
      <c r="AE64"/>
      <c r="AF64"/>
      <c r="AG64"/>
      <c r="AH64"/>
      <c r="AI64"/>
      <c r="AJ64"/>
    </row>
    <row r="65" spans="3:36" s="1" customFormat="1" ht="20.25" customHeight="1" x14ac:dyDescent="0.15">
      <c r="C65" s="23"/>
      <c r="D65" s="24" t="s">
        <v>31</v>
      </c>
      <c r="E65" s="23" t="s">
        <v>28</v>
      </c>
      <c r="F65" s="32"/>
      <c r="G65" s="33"/>
      <c r="H65" s="32"/>
      <c r="I65" s="33"/>
      <c r="J65" s="32"/>
      <c r="K65" s="33"/>
      <c r="AA65"/>
      <c r="AB65"/>
      <c r="AC65"/>
      <c r="AD65"/>
      <c r="AE65"/>
      <c r="AF65"/>
      <c r="AG65"/>
      <c r="AH65"/>
      <c r="AI65"/>
      <c r="AJ65"/>
    </row>
    <row r="66" spans="3:36" s="1" customFormat="1" ht="20.25" customHeight="1" x14ac:dyDescent="0.15">
      <c r="C66" s="23"/>
      <c r="D66" s="24" t="s">
        <v>32</v>
      </c>
      <c r="E66" s="23" t="s">
        <v>28</v>
      </c>
      <c r="F66" s="32"/>
      <c r="G66" s="33"/>
      <c r="H66" s="32"/>
      <c r="I66" s="33"/>
      <c r="J66" s="32"/>
      <c r="K66" s="33"/>
      <c r="AA66"/>
      <c r="AB66"/>
      <c r="AC66"/>
      <c r="AD66"/>
      <c r="AE66"/>
      <c r="AF66"/>
      <c r="AG66"/>
      <c r="AH66"/>
      <c r="AI66"/>
      <c r="AJ66"/>
    </row>
    <row r="67" spans="3:36" s="1" customFormat="1" ht="113.25" customHeight="1" x14ac:dyDescent="0.15">
      <c r="C67" s="23" t="s">
        <v>47</v>
      </c>
      <c r="D67" s="24" t="s">
        <v>48</v>
      </c>
      <c r="E67" s="23" t="s">
        <v>28</v>
      </c>
      <c r="F67" s="26">
        <f>F68+F71</f>
        <v>0</v>
      </c>
      <c r="G67" s="27"/>
      <c r="H67" s="26">
        <f>H68+H71</f>
        <v>0</v>
      </c>
      <c r="I67" s="27"/>
      <c r="J67" s="26">
        <f>J68+J71</f>
        <v>0</v>
      </c>
      <c r="K67" s="27"/>
      <c r="AA67"/>
      <c r="AB67"/>
      <c r="AC67"/>
      <c r="AD67"/>
      <c r="AE67"/>
      <c r="AF67"/>
      <c r="AG67"/>
      <c r="AH67"/>
      <c r="AI67"/>
      <c r="AJ67"/>
    </row>
    <row r="68" spans="3:36" s="1" customFormat="1" ht="20.25" customHeight="1" x14ac:dyDescent="0.15">
      <c r="C68" s="23" t="s">
        <v>49</v>
      </c>
      <c r="D68" s="24" t="s">
        <v>30</v>
      </c>
      <c r="E68" s="23" t="s">
        <v>28</v>
      </c>
      <c r="F68" s="26">
        <f>F69+F70</f>
        <v>0</v>
      </c>
      <c r="G68" s="27"/>
      <c r="H68" s="26">
        <f>H69+H70</f>
        <v>0</v>
      </c>
      <c r="I68" s="27"/>
      <c r="J68" s="26">
        <f>J69+J70</f>
        <v>0</v>
      </c>
      <c r="K68" s="27"/>
      <c r="AA68"/>
      <c r="AB68"/>
      <c r="AC68"/>
      <c r="AD68"/>
      <c r="AE68"/>
      <c r="AF68"/>
      <c r="AG68"/>
      <c r="AH68"/>
      <c r="AI68"/>
      <c r="AJ68"/>
    </row>
    <row r="69" spans="3:36" s="1" customFormat="1" ht="20.25" customHeight="1" x14ac:dyDescent="0.15">
      <c r="C69" s="23"/>
      <c r="D69" s="24" t="s">
        <v>31</v>
      </c>
      <c r="E69" s="23" t="s">
        <v>28</v>
      </c>
      <c r="F69" s="32"/>
      <c r="G69" s="33"/>
      <c r="H69" s="32"/>
      <c r="I69" s="33"/>
      <c r="J69" s="32"/>
      <c r="K69" s="33"/>
      <c r="AA69"/>
      <c r="AB69"/>
      <c r="AC69"/>
      <c r="AD69"/>
      <c r="AE69"/>
      <c r="AF69"/>
      <c r="AG69"/>
      <c r="AH69"/>
      <c r="AI69"/>
      <c r="AJ69"/>
    </row>
    <row r="70" spans="3:36" s="1" customFormat="1" ht="20.25" customHeight="1" x14ac:dyDescent="0.15">
      <c r="C70" s="23"/>
      <c r="D70" s="24" t="s">
        <v>32</v>
      </c>
      <c r="E70" s="23" t="s">
        <v>28</v>
      </c>
      <c r="F70" s="32"/>
      <c r="G70" s="33"/>
      <c r="H70" s="32"/>
      <c r="I70" s="33"/>
      <c r="J70" s="32"/>
      <c r="K70" s="33"/>
      <c r="AA70"/>
      <c r="AB70"/>
      <c r="AC70"/>
      <c r="AD70"/>
      <c r="AE70"/>
      <c r="AF70"/>
      <c r="AG70"/>
      <c r="AH70"/>
      <c r="AI70"/>
      <c r="AJ70"/>
    </row>
    <row r="71" spans="3:36" s="1" customFormat="1" ht="20.25" customHeight="1" x14ac:dyDescent="0.15">
      <c r="C71" s="23" t="s">
        <v>50</v>
      </c>
      <c r="D71" s="24" t="s">
        <v>34</v>
      </c>
      <c r="E71" s="23" t="s">
        <v>28</v>
      </c>
      <c r="F71" s="26">
        <f>F72+F73</f>
        <v>0</v>
      </c>
      <c r="G71" s="27"/>
      <c r="H71" s="26">
        <f>H72+H73</f>
        <v>0</v>
      </c>
      <c r="I71" s="27"/>
      <c r="J71" s="26">
        <f>J72+J73</f>
        <v>0</v>
      </c>
      <c r="K71" s="27"/>
      <c r="AA71"/>
      <c r="AB71"/>
      <c r="AC71"/>
      <c r="AD71"/>
      <c r="AE71"/>
      <c r="AF71"/>
      <c r="AG71"/>
      <c r="AH71"/>
      <c r="AI71"/>
      <c r="AJ71"/>
    </row>
    <row r="72" spans="3:36" s="1" customFormat="1" ht="20.25" customHeight="1" x14ac:dyDescent="0.15">
      <c r="C72" s="23"/>
      <c r="D72" s="24" t="s">
        <v>31</v>
      </c>
      <c r="E72" s="23" t="s">
        <v>28</v>
      </c>
      <c r="F72" s="32"/>
      <c r="G72" s="33"/>
      <c r="H72" s="32"/>
      <c r="I72" s="33"/>
      <c r="J72" s="32"/>
      <c r="K72" s="33"/>
      <c r="AA72"/>
      <c r="AB72"/>
      <c r="AC72"/>
      <c r="AD72"/>
      <c r="AE72"/>
      <c r="AF72"/>
      <c r="AG72"/>
      <c r="AH72"/>
      <c r="AI72"/>
      <c r="AJ72"/>
    </row>
    <row r="73" spans="3:36" s="1" customFormat="1" ht="20.25" customHeight="1" x14ac:dyDescent="0.15">
      <c r="C73" s="23"/>
      <c r="D73" s="24" t="s">
        <v>32</v>
      </c>
      <c r="E73" s="23" t="s">
        <v>28</v>
      </c>
      <c r="F73" s="32"/>
      <c r="G73" s="33"/>
      <c r="H73" s="32"/>
      <c r="I73" s="33"/>
      <c r="J73" s="32"/>
      <c r="K73" s="33"/>
      <c r="AA73"/>
      <c r="AB73"/>
      <c r="AC73"/>
      <c r="AD73"/>
      <c r="AE73"/>
      <c r="AF73"/>
      <c r="AG73"/>
      <c r="AH73"/>
      <c r="AI73"/>
      <c r="AJ73"/>
    </row>
    <row r="74" spans="3:36" s="1" customFormat="1" ht="33.75" customHeight="1" x14ac:dyDescent="0.15">
      <c r="C74" s="23" t="s">
        <v>51</v>
      </c>
      <c r="D74" s="24" t="s">
        <v>52</v>
      </c>
      <c r="E74" s="23" t="s">
        <v>28</v>
      </c>
      <c r="F74" s="26">
        <f>F75+F78</f>
        <v>0</v>
      </c>
      <c r="G74" s="27"/>
      <c r="H74" s="26">
        <f>H75+H78</f>
        <v>0</v>
      </c>
      <c r="I74" s="27"/>
      <c r="J74" s="26">
        <f>J75+J78</f>
        <v>0</v>
      </c>
      <c r="K74" s="27"/>
      <c r="AA74"/>
      <c r="AB74"/>
      <c r="AC74"/>
      <c r="AD74"/>
      <c r="AE74"/>
      <c r="AF74"/>
      <c r="AG74"/>
      <c r="AH74"/>
      <c r="AI74"/>
      <c r="AJ74"/>
    </row>
    <row r="75" spans="3:36" s="1" customFormat="1" ht="20.25" customHeight="1" x14ac:dyDescent="0.15">
      <c r="C75" s="23" t="s">
        <v>53</v>
      </c>
      <c r="D75" s="24" t="s">
        <v>30</v>
      </c>
      <c r="E75" s="23" t="s">
        <v>28</v>
      </c>
      <c r="F75" s="26">
        <f>F76+F77</f>
        <v>0</v>
      </c>
      <c r="G75" s="27"/>
      <c r="H75" s="26">
        <f>H76+H77</f>
        <v>0</v>
      </c>
      <c r="I75" s="27"/>
      <c r="J75" s="26">
        <f>J76+J77</f>
        <v>0</v>
      </c>
      <c r="K75" s="27"/>
      <c r="AA75"/>
      <c r="AB75"/>
      <c r="AC75"/>
      <c r="AD75"/>
      <c r="AE75"/>
      <c r="AF75"/>
      <c r="AG75"/>
      <c r="AH75"/>
      <c r="AI75"/>
      <c r="AJ75"/>
    </row>
    <row r="76" spans="3:36" s="1" customFormat="1" ht="20.25" customHeight="1" x14ac:dyDescent="0.15">
      <c r="C76" s="23"/>
      <c r="D76" s="24" t="s">
        <v>31</v>
      </c>
      <c r="E76" s="23" t="s">
        <v>28</v>
      </c>
      <c r="F76" s="32"/>
      <c r="G76" s="33"/>
      <c r="H76" s="32"/>
      <c r="I76" s="33"/>
      <c r="J76" s="32"/>
      <c r="K76" s="33"/>
      <c r="AA76"/>
      <c r="AB76"/>
      <c r="AC76"/>
      <c r="AD76"/>
      <c r="AE76"/>
      <c r="AF76"/>
      <c r="AG76"/>
      <c r="AH76"/>
      <c r="AI76"/>
      <c r="AJ76"/>
    </row>
    <row r="77" spans="3:36" s="1" customFormat="1" ht="20.25" customHeight="1" x14ac:dyDescent="0.15">
      <c r="C77" s="23"/>
      <c r="D77" s="24" t="s">
        <v>32</v>
      </c>
      <c r="E77" s="23" t="s">
        <v>28</v>
      </c>
      <c r="F77" s="32"/>
      <c r="G77" s="33"/>
      <c r="H77" s="32"/>
      <c r="I77" s="33"/>
      <c r="J77" s="32"/>
      <c r="K77" s="33"/>
      <c r="AA77"/>
      <c r="AB77"/>
      <c r="AC77"/>
      <c r="AD77"/>
      <c r="AE77"/>
      <c r="AF77"/>
      <c r="AG77"/>
      <c r="AH77"/>
      <c r="AI77"/>
      <c r="AJ77"/>
    </row>
    <row r="78" spans="3:36" s="1" customFormat="1" ht="20.25" customHeight="1" x14ac:dyDescent="0.15">
      <c r="C78" s="23" t="s">
        <v>54</v>
      </c>
      <c r="D78" s="24" t="s">
        <v>34</v>
      </c>
      <c r="E78" s="23" t="s">
        <v>28</v>
      </c>
      <c r="F78" s="26">
        <f>F79+F80</f>
        <v>0</v>
      </c>
      <c r="G78" s="27"/>
      <c r="H78" s="26">
        <f>H79+H80</f>
        <v>0</v>
      </c>
      <c r="I78" s="27"/>
      <c r="J78" s="26">
        <f>J79+J80</f>
        <v>0</v>
      </c>
      <c r="K78" s="27"/>
      <c r="AA78"/>
      <c r="AB78"/>
      <c r="AC78"/>
      <c r="AD78"/>
      <c r="AE78"/>
      <c r="AF78"/>
      <c r="AG78"/>
      <c r="AH78"/>
      <c r="AI78"/>
      <c r="AJ78"/>
    </row>
    <row r="79" spans="3:36" s="1" customFormat="1" ht="20.25" customHeight="1" x14ac:dyDescent="0.15">
      <c r="C79" s="23"/>
      <c r="D79" s="24" t="s">
        <v>31</v>
      </c>
      <c r="E79" s="23" t="s">
        <v>28</v>
      </c>
      <c r="F79" s="32"/>
      <c r="G79" s="33"/>
      <c r="H79" s="32"/>
      <c r="I79" s="33"/>
      <c r="J79" s="32"/>
      <c r="K79" s="33"/>
      <c r="AA79"/>
      <c r="AB79"/>
      <c r="AC79"/>
      <c r="AD79"/>
      <c r="AE79"/>
      <c r="AF79"/>
      <c r="AG79"/>
      <c r="AH79"/>
      <c r="AI79"/>
      <c r="AJ79"/>
    </row>
    <row r="80" spans="3:36" s="1" customFormat="1" ht="20.25" customHeight="1" x14ac:dyDescent="0.15">
      <c r="C80" s="23"/>
      <c r="D80" s="24" t="s">
        <v>32</v>
      </c>
      <c r="E80" s="23" t="s">
        <v>28</v>
      </c>
      <c r="F80" s="32"/>
      <c r="G80" s="33"/>
      <c r="H80" s="32"/>
      <c r="I80" s="33"/>
      <c r="J80" s="32"/>
      <c r="K80" s="33"/>
      <c r="AA80"/>
      <c r="AB80"/>
      <c r="AC80"/>
      <c r="AD80"/>
      <c r="AE80"/>
      <c r="AF80"/>
      <c r="AG80"/>
      <c r="AH80"/>
      <c r="AI80"/>
      <c r="AJ80"/>
    </row>
    <row r="81" spans="3:36" s="1" customFormat="1" ht="36" customHeight="1" x14ac:dyDescent="0.15">
      <c r="C81" s="23" t="s">
        <v>55</v>
      </c>
      <c r="D81" s="24" t="s">
        <v>56</v>
      </c>
      <c r="E81" s="23" t="s">
        <v>28</v>
      </c>
      <c r="F81" s="26">
        <f>F82+F85</f>
        <v>521.11</v>
      </c>
      <c r="G81" s="27"/>
      <c r="H81" s="26">
        <f>H82+H85</f>
        <v>468.3</v>
      </c>
      <c r="I81" s="27"/>
      <c r="J81" s="26">
        <f>J82+J85</f>
        <v>557.59</v>
      </c>
      <c r="K81" s="27"/>
      <c r="AA81"/>
      <c r="AB81"/>
      <c r="AC81"/>
      <c r="AD81"/>
      <c r="AE81"/>
      <c r="AF81"/>
      <c r="AG81"/>
      <c r="AH81"/>
      <c r="AI81"/>
      <c r="AJ81"/>
    </row>
    <row r="82" spans="3:36" s="1" customFormat="1" ht="20.25" customHeight="1" x14ac:dyDescent="0.15">
      <c r="C82" s="23" t="s">
        <v>57</v>
      </c>
      <c r="D82" s="24" t="s">
        <v>30</v>
      </c>
      <c r="E82" s="23" t="s">
        <v>28</v>
      </c>
      <c r="F82" s="26">
        <f>F83+F84</f>
        <v>521.11</v>
      </c>
      <c r="G82" s="27"/>
      <c r="H82" s="26">
        <f>H83+H84</f>
        <v>468.3</v>
      </c>
      <c r="I82" s="27"/>
      <c r="J82" s="26">
        <f>J83+J84</f>
        <v>557.59</v>
      </c>
      <c r="K82" s="27"/>
      <c r="AA82"/>
      <c r="AB82"/>
      <c r="AC82"/>
      <c r="AD82"/>
      <c r="AE82"/>
      <c r="AF82"/>
      <c r="AG82"/>
      <c r="AH82"/>
      <c r="AI82"/>
      <c r="AJ82"/>
    </row>
    <row r="83" spans="3:36" s="1" customFormat="1" ht="20.25" customHeight="1" x14ac:dyDescent="0.15">
      <c r="C83" s="23"/>
      <c r="D83" s="24" t="s">
        <v>31</v>
      </c>
      <c r="E83" s="23" t="s">
        <v>28</v>
      </c>
      <c r="F83" s="32">
        <v>288.83999999999997</v>
      </c>
      <c r="G83" s="33"/>
      <c r="H83" s="32">
        <v>253</v>
      </c>
      <c r="I83" s="33"/>
      <c r="J83" s="32">
        <v>309.06</v>
      </c>
      <c r="K83" s="33"/>
      <c r="AA83"/>
      <c r="AB83"/>
      <c r="AC83"/>
      <c r="AD83"/>
      <c r="AE83"/>
      <c r="AF83"/>
      <c r="AG83"/>
      <c r="AH83"/>
      <c r="AI83"/>
      <c r="AJ83"/>
    </row>
    <row r="84" spans="3:36" s="1" customFormat="1" ht="20.25" customHeight="1" x14ac:dyDescent="0.15">
      <c r="C84" s="23"/>
      <c r="D84" s="24" t="s">
        <v>32</v>
      </c>
      <c r="E84" s="23" t="s">
        <v>28</v>
      </c>
      <c r="F84" s="32">
        <v>232.27</v>
      </c>
      <c r="G84" s="33"/>
      <c r="H84" s="32">
        <v>215.3</v>
      </c>
      <c r="I84" s="33"/>
      <c r="J84" s="32">
        <v>248.53</v>
      </c>
      <c r="K84" s="33"/>
      <c r="AA84"/>
      <c r="AB84"/>
      <c r="AC84"/>
      <c r="AD84"/>
      <c r="AE84"/>
      <c r="AF84"/>
      <c r="AG84"/>
      <c r="AH84"/>
      <c r="AI84"/>
      <c r="AJ84"/>
    </row>
    <row r="85" spans="3:36" s="1" customFormat="1" ht="20.25" customHeight="1" x14ac:dyDescent="0.15">
      <c r="C85" s="23" t="s">
        <v>58</v>
      </c>
      <c r="D85" s="24" t="s">
        <v>34</v>
      </c>
      <c r="E85" s="23" t="s">
        <v>28</v>
      </c>
      <c r="F85" s="26">
        <f>F86+F87</f>
        <v>0</v>
      </c>
      <c r="G85" s="27"/>
      <c r="H85" s="26">
        <f>H86+H87</f>
        <v>0</v>
      </c>
      <c r="I85" s="27"/>
      <c r="J85" s="26">
        <f>J86+J87</f>
        <v>0</v>
      </c>
      <c r="K85" s="27"/>
      <c r="AA85"/>
      <c r="AB85"/>
      <c r="AC85"/>
      <c r="AD85"/>
      <c r="AE85"/>
      <c r="AF85"/>
      <c r="AG85"/>
      <c r="AH85"/>
      <c r="AI85"/>
      <c r="AJ85"/>
    </row>
    <row r="86" spans="3:36" s="1" customFormat="1" ht="20.25" customHeight="1" x14ac:dyDescent="0.15">
      <c r="C86" s="23"/>
      <c r="D86" s="24" t="s">
        <v>31</v>
      </c>
      <c r="E86" s="23" t="s">
        <v>28</v>
      </c>
      <c r="F86" s="32"/>
      <c r="G86" s="33"/>
      <c r="H86" s="32"/>
      <c r="I86" s="33"/>
      <c r="J86" s="32"/>
      <c r="K86" s="33"/>
      <c r="AA86"/>
      <c r="AB86"/>
      <c r="AC86"/>
      <c r="AD86"/>
      <c r="AE86"/>
      <c r="AF86"/>
      <c r="AG86"/>
      <c r="AH86"/>
      <c r="AI86"/>
      <c r="AJ86"/>
    </row>
    <row r="87" spans="3:36" s="1" customFormat="1" ht="20.25" customHeight="1" x14ac:dyDescent="0.15">
      <c r="C87" s="23"/>
      <c r="D87" s="24" t="s">
        <v>32</v>
      </c>
      <c r="E87" s="23" t="s">
        <v>28</v>
      </c>
      <c r="F87" s="32"/>
      <c r="G87" s="33"/>
      <c r="H87" s="32"/>
      <c r="I87" s="33"/>
      <c r="J87" s="32"/>
      <c r="K87" s="33"/>
      <c r="AA87"/>
      <c r="AB87"/>
      <c r="AC87"/>
      <c r="AD87"/>
      <c r="AE87"/>
      <c r="AF87"/>
      <c r="AG87"/>
      <c r="AH87"/>
      <c r="AI87"/>
      <c r="AJ87"/>
    </row>
    <row r="88" spans="3:36" s="1" customFormat="1" ht="99" customHeight="1" x14ac:dyDescent="0.15">
      <c r="C88" s="23" t="s">
        <v>59</v>
      </c>
      <c r="D88" s="24" t="s">
        <v>60</v>
      </c>
      <c r="E88" s="23" t="s">
        <v>28</v>
      </c>
      <c r="F88" s="26">
        <f>F89+F92+F95</f>
        <v>552663.35</v>
      </c>
      <c r="G88" s="27"/>
      <c r="H88" s="26">
        <f>H89+H92+H95</f>
        <v>550986.32000000007</v>
      </c>
      <c r="I88" s="27"/>
      <c r="J88" s="26">
        <f>J89+J92+J95</f>
        <v>552663.35</v>
      </c>
      <c r="K88" s="27"/>
      <c r="AA88"/>
      <c r="AB88"/>
      <c r="AC88"/>
      <c r="AD88"/>
      <c r="AE88"/>
      <c r="AF88"/>
      <c r="AG88"/>
      <c r="AH88"/>
      <c r="AI88"/>
      <c r="AJ88"/>
    </row>
    <row r="89" spans="3:36" s="1" customFormat="1" ht="20.25" customHeight="1" x14ac:dyDescent="0.15">
      <c r="C89" s="23"/>
      <c r="D89" s="24" t="s">
        <v>61</v>
      </c>
      <c r="E89" s="23" t="s">
        <v>28</v>
      </c>
      <c r="F89" s="26">
        <f>F90+F91</f>
        <v>19103.7</v>
      </c>
      <c r="G89" s="27"/>
      <c r="H89" s="26">
        <f>H90+H91</f>
        <v>19160.050000000003</v>
      </c>
      <c r="I89" s="27"/>
      <c r="J89" s="26">
        <f>J90+J91</f>
        <v>19103.7</v>
      </c>
      <c r="K89" s="27"/>
      <c r="AA89"/>
      <c r="AB89"/>
      <c r="AC89"/>
      <c r="AD89"/>
      <c r="AE89"/>
      <c r="AF89"/>
      <c r="AG89"/>
      <c r="AH89"/>
      <c r="AI89"/>
      <c r="AJ89"/>
    </row>
    <row r="90" spans="3:36" s="1" customFormat="1" ht="20.25" customHeight="1" x14ac:dyDescent="0.15">
      <c r="C90" s="23"/>
      <c r="D90" s="24" t="s">
        <v>31</v>
      </c>
      <c r="E90" s="23" t="s">
        <v>28</v>
      </c>
      <c r="F90" s="32">
        <v>10767.12</v>
      </c>
      <c r="G90" s="33"/>
      <c r="H90" s="32">
        <v>10222.44</v>
      </c>
      <c r="I90" s="33"/>
      <c r="J90" s="32">
        <v>10767.12</v>
      </c>
      <c r="K90" s="33"/>
      <c r="AA90"/>
      <c r="AB90"/>
      <c r="AC90"/>
      <c r="AD90"/>
      <c r="AE90"/>
      <c r="AF90"/>
      <c r="AG90"/>
      <c r="AH90"/>
      <c r="AI90"/>
      <c r="AJ90"/>
    </row>
    <row r="91" spans="3:36" s="1" customFormat="1" ht="20.25" customHeight="1" x14ac:dyDescent="0.15">
      <c r="C91" s="23"/>
      <c r="D91" s="24" t="s">
        <v>32</v>
      </c>
      <c r="E91" s="23" t="s">
        <v>28</v>
      </c>
      <c r="F91" s="32">
        <v>8336.58</v>
      </c>
      <c r="G91" s="33"/>
      <c r="H91" s="32">
        <v>8937.61</v>
      </c>
      <c r="I91" s="33"/>
      <c r="J91" s="32">
        <v>8336.58</v>
      </c>
      <c r="K91" s="33"/>
      <c r="AA91"/>
      <c r="AB91"/>
      <c r="AC91"/>
      <c r="AD91"/>
      <c r="AE91"/>
      <c r="AF91"/>
      <c r="AG91"/>
      <c r="AH91"/>
      <c r="AI91"/>
      <c r="AJ91"/>
    </row>
    <row r="92" spans="3:36" s="1" customFormat="1" ht="20.25" customHeight="1" x14ac:dyDescent="0.15">
      <c r="C92" s="23"/>
      <c r="D92" s="24" t="s">
        <v>62</v>
      </c>
      <c r="E92" s="23" t="s">
        <v>28</v>
      </c>
      <c r="F92" s="26">
        <f>F93+F94</f>
        <v>18520.440000000002</v>
      </c>
      <c r="G92" s="27"/>
      <c r="H92" s="26">
        <f>H93+H94</f>
        <v>17043.489999999998</v>
      </c>
      <c r="I92" s="27"/>
      <c r="J92" s="26">
        <f>J93+J94</f>
        <v>18520.440000000002</v>
      </c>
      <c r="K92" s="27"/>
      <c r="AA92"/>
      <c r="AB92"/>
      <c r="AC92"/>
      <c r="AD92"/>
      <c r="AE92"/>
      <c r="AF92"/>
      <c r="AG92"/>
      <c r="AH92"/>
      <c r="AI92"/>
      <c r="AJ92"/>
    </row>
    <row r="93" spans="3:36" s="1" customFormat="1" ht="20.25" customHeight="1" x14ac:dyDescent="0.15">
      <c r="C93" s="23"/>
      <c r="D93" s="24" t="s">
        <v>31</v>
      </c>
      <c r="E93" s="23" t="s">
        <v>28</v>
      </c>
      <c r="F93" s="32">
        <v>8958.49</v>
      </c>
      <c r="G93" s="33"/>
      <c r="H93" s="32">
        <v>8299.92</v>
      </c>
      <c r="I93" s="33"/>
      <c r="J93" s="32">
        <v>8958.49</v>
      </c>
      <c r="K93" s="33"/>
      <c r="AA93"/>
      <c r="AB93"/>
      <c r="AC93"/>
      <c r="AD93"/>
      <c r="AE93"/>
      <c r="AF93"/>
      <c r="AG93"/>
      <c r="AH93"/>
      <c r="AI93"/>
      <c r="AJ93"/>
    </row>
    <row r="94" spans="3:36" s="1" customFormat="1" ht="20.25" customHeight="1" x14ac:dyDescent="0.15">
      <c r="C94" s="23"/>
      <c r="D94" s="24" t="s">
        <v>32</v>
      </c>
      <c r="E94" s="23" t="s">
        <v>28</v>
      </c>
      <c r="F94" s="32">
        <v>9561.9500000000007</v>
      </c>
      <c r="G94" s="33"/>
      <c r="H94" s="32">
        <v>8743.57</v>
      </c>
      <c r="I94" s="33"/>
      <c r="J94" s="32">
        <v>9561.9500000000007</v>
      </c>
      <c r="K94" s="33"/>
      <c r="AA94"/>
      <c r="AB94"/>
      <c r="AC94"/>
      <c r="AD94"/>
      <c r="AE94"/>
      <c r="AF94"/>
      <c r="AG94"/>
      <c r="AH94"/>
      <c r="AI94"/>
      <c r="AJ94"/>
    </row>
    <row r="95" spans="3:36" s="1" customFormat="1" ht="20.25" customHeight="1" x14ac:dyDescent="0.15">
      <c r="C95" s="23"/>
      <c r="D95" s="24" t="s">
        <v>63</v>
      </c>
      <c r="E95" s="23" t="s">
        <v>28</v>
      </c>
      <c r="F95" s="26">
        <f>F96+F97</f>
        <v>515039.21</v>
      </c>
      <c r="G95" s="27"/>
      <c r="H95" s="26">
        <f>H96+H97</f>
        <v>514782.78</v>
      </c>
      <c r="I95" s="27"/>
      <c r="J95" s="26">
        <f>J96+J97</f>
        <v>515039.21</v>
      </c>
      <c r="K95" s="27"/>
      <c r="AA95"/>
      <c r="AB95"/>
      <c r="AC95"/>
      <c r="AD95"/>
      <c r="AE95"/>
      <c r="AF95"/>
      <c r="AG95"/>
      <c r="AH95"/>
      <c r="AI95"/>
      <c r="AJ95"/>
    </row>
    <row r="96" spans="3:36" s="1" customFormat="1" ht="20.25" customHeight="1" x14ac:dyDescent="0.15">
      <c r="C96" s="23"/>
      <c r="D96" s="24" t="s">
        <v>31</v>
      </c>
      <c r="E96" s="23" t="s">
        <v>28</v>
      </c>
      <c r="F96" s="32">
        <v>264098.90000000002</v>
      </c>
      <c r="G96" s="33"/>
      <c r="H96" s="32">
        <v>258868.55</v>
      </c>
      <c r="I96" s="33"/>
      <c r="J96" s="32">
        <v>264098.90000000002</v>
      </c>
      <c r="K96" s="33"/>
      <c r="AA96"/>
      <c r="AB96"/>
      <c r="AC96"/>
      <c r="AD96"/>
      <c r="AE96"/>
      <c r="AF96"/>
      <c r="AG96"/>
      <c r="AH96"/>
      <c r="AI96"/>
      <c r="AJ96"/>
    </row>
    <row r="97" spans="3:36" s="1" customFormat="1" ht="20.25" customHeight="1" x14ac:dyDescent="0.15">
      <c r="C97" s="23"/>
      <c r="D97" s="24" t="s">
        <v>32</v>
      </c>
      <c r="E97" s="23" t="s">
        <v>28</v>
      </c>
      <c r="F97" s="32">
        <v>250940.31</v>
      </c>
      <c r="G97" s="33"/>
      <c r="H97" s="32">
        <v>255914.23</v>
      </c>
      <c r="I97" s="33"/>
      <c r="J97" s="32">
        <v>250940.31</v>
      </c>
      <c r="K97" s="33"/>
      <c r="AA97"/>
      <c r="AB97"/>
      <c r="AC97"/>
      <c r="AD97"/>
      <c r="AE97"/>
      <c r="AF97"/>
      <c r="AG97"/>
      <c r="AH97"/>
      <c r="AI97"/>
      <c r="AJ97"/>
    </row>
    <row r="98" spans="3:36" s="1" customFormat="1" ht="83.25" customHeight="1" x14ac:dyDescent="0.15">
      <c r="C98" s="23" t="s">
        <v>64</v>
      </c>
      <c r="D98" s="24" t="s">
        <v>65</v>
      </c>
      <c r="E98" s="23" t="s">
        <v>28</v>
      </c>
      <c r="F98" s="26">
        <f>F99+F100</f>
        <v>1263.52</v>
      </c>
      <c r="G98" s="27"/>
      <c r="H98" s="26">
        <f>H99+H100</f>
        <v>1188.0900000000001</v>
      </c>
      <c r="I98" s="27"/>
      <c r="J98" s="26">
        <f>J99+J100</f>
        <v>1263.52</v>
      </c>
      <c r="K98" s="27"/>
      <c r="AA98"/>
      <c r="AB98"/>
      <c r="AC98"/>
      <c r="AD98"/>
      <c r="AE98"/>
      <c r="AF98"/>
      <c r="AG98"/>
      <c r="AH98"/>
      <c r="AI98"/>
      <c r="AJ98"/>
    </row>
    <row r="99" spans="3:36" s="1" customFormat="1" ht="20.25" customHeight="1" x14ac:dyDescent="0.15">
      <c r="C99" s="23"/>
      <c r="D99" s="24" t="s">
        <v>66</v>
      </c>
      <c r="E99" s="23" t="s">
        <v>28</v>
      </c>
      <c r="F99" s="32">
        <v>665.97</v>
      </c>
      <c r="G99" s="33"/>
      <c r="H99" s="32">
        <v>620.09</v>
      </c>
      <c r="I99" s="33"/>
      <c r="J99" s="32">
        <v>665.97</v>
      </c>
      <c r="K99" s="33"/>
      <c r="AA99"/>
      <c r="AB99"/>
      <c r="AC99"/>
      <c r="AD99"/>
      <c r="AE99"/>
      <c r="AF99"/>
      <c r="AG99"/>
      <c r="AH99"/>
      <c r="AI99"/>
      <c r="AJ99"/>
    </row>
    <row r="100" spans="3:36" s="1" customFormat="1" ht="20.25" customHeight="1" x14ac:dyDescent="0.15">
      <c r="C100" s="23"/>
      <c r="D100" s="24" t="s">
        <v>67</v>
      </c>
      <c r="E100" s="23" t="s">
        <v>28</v>
      </c>
      <c r="F100" s="32">
        <v>597.54999999999995</v>
      </c>
      <c r="G100" s="33"/>
      <c r="H100" s="32">
        <v>568</v>
      </c>
      <c r="I100" s="33"/>
      <c r="J100" s="32">
        <v>597.54999999999995</v>
      </c>
      <c r="K100" s="33"/>
      <c r="AA100"/>
      <c r="AB100"/>
      <c r="AC100"/>
      <c r="AD100"/>
      <c r="AE100"/>
      <c r="AF100"/>
      <c r="AG100"/>
      <c r="AH100"/>
      <c r="AI100"/>
      <c r="AJ100"/>
    </row>
    <row r="101" spans="3:36" s="1" customFormat="1" ht="41.25" customHeight="1" x14ac:dyDescent="0.15">
      <c r="C101" s="23" t="s">
        <v>68</v>
      </c>
      <c r="D101" s="24" t="s">
        <v>69</v>
      </c>
      <c r="E101" s="25"/>
      <c r="F101" s="26">
        <f>F103+F104+F108</f>
        <v>0.11300000000000002</v>
      </c>
      <c r="G101" s="27"/>
      <c r="H101" s="26">
        <f>H103+H104+H108</f>
        <v>0.127</v>
      </c>
      <c r="I101" s="27"/>
      <c r="J101" s="26">
        <f>J103+J104+J108</f>
        <v>0.13100000000000001</v>
      </c>
      <c r="K101" s="27"/>
      <c r="AA101"/>
      <c r="AB101"/>
      <c r="AC101"/>
      <c r="AD101"/>
      <c r="AE101"/>
      <c r="AF101"/>
      <c r="AG101"/>
      <c r="AH101"/>
      <c r="AI101"/>
      <c r="AJ101"/>
    </row>
    <row r="102" spans="3:36" s="1" customFormat="1" ht="20.25" customHeight="1" x14ac:dyDescent="0.15">
      <c r="C102" s="23"/>
      <c r="D102" s="24" t="s">
        <v>25</v>
      </c>
      <c r="E102" s="25"/>
      <c r="F102" s="30"/>
      <c r="G102" s="31"/>
      <c r="H102" s="30"/>
      <c r="I102" s="31"/>
      <c r="J102" s="30"/>
      <c r="K102" s="31"/>
      <c r="AA102"/>
      <c r="AB102"/>
      <c r="AC102"/>
      <c r="AD102"/>
      <c r="AE102"/>
      <c r="AF102"/>
      <c r="AG102"/>
      <c r="AH102"/>
      <c r="AI102"/>
      <c r="AJ102"/>
    </row>
    <row r="103" spans="3:36" s="1" customFormat="1" ht="42" customHeight="1" x14ac:dyDescent="0.15">
      <c r="C103" s="23" t="s">
        <v>70</v>
      </c>
      <c r="D103" s="24" t="s">
        <v>71</v>
      </c>
      <c r="E103" s="23" t="s">
        <v>72</v>
      </c>
      <c r="F103" s="32">
        <v>7.0000000000000001E-3</v>
      </c>
      <c r="G103" s="33"/>
      <c r="H103" s="32">
        <v>1.0999999999999999E-2</v>
      </c>
      <c r="I103" s="33"/>
      <c r="J103" s="32">
        <v>8.0000000000000002E-3</v>
      </c>
      <c r="K103" s="33"/>
      <c r="AA103"/>
      <c r="AB103"/>
      <c r="AC103"/>
      <c r="AD103"/>
      <c r="AE103"/>
      <c r="AF103"/>
      <c r="AG103"/>
      <c r="AH103"/>
      <c r="AI103"/>
      <c r="AJ103"/>
    </row>
    <row r="104" spans="3:36" s="1" customFormat="1" ht="103.5" customHeight="1" x14ac:dyDescent="0.15">
      <c r="C104" s="23" t="s">
        <v>73</v>
      </c>
      <c r="D104" s="24" t="s">
        <v>74</v>
      </c>
      <c r="E104" s="23" t="s">
        <v>72</v>
      </c>
      <c r="F104" s="26">
        <f>F105+F106+F107</f>
        <v>0.10500000000000001</v>
      </c>
      <c r="G104" s="27"/>
      <c r="H104" s="26">
        <f>H105+H106+H107</f>
        <v>0.114</v>
      </c>
      <c r="I104" s="27"/>
      <c r="J104" s="26">
        <f>J105+J106+J107</f>
        <v>0.12100000000000001</v>
      </c>
      <c r="K104" s="27"/>
      <c r="AA104"/>
      <c r="AB104"/>
      <c r="AC104"/>
      <c r="AD104"/>
      <c r="AE104"/>
      <c r="AF104"/>
      <c r="AG104"/>
      <c r="AH104"/>
      <c r="AI104"/>
      <c r="AJ104"/>
    </row>
    <row r="105" spans="3:36" s="1" customFormat="1" ht="20.25" customHeight="1" x14ac:dyDescent="0.15">
      <c r="C105" s="23"/>
      <c r="D105" s="24" t="s">
        <v>61</v>
      </c>
      <c r="E105" s="23" t="s">
        <v>72</v>
      </c>
      <c r="F105" s="32">
        <v>9.9000000000000005E-2</v>
      </c>
      <c r="G105" s="33"/>
      <c r="H105" s="32">
        <v>0.106</v>
      </c>
      <c r="I105" s="33"/>
      <c r="J105" s="32">
        <v>0.114</v>
      </c>
      <c r="K105" s="33"/>
      <c r="AA105"/>
      <c r="AB105"/>
      <c r="AC105"/>
      <c r="AD105"/>
      <c r="AE105"/>
      <c r="AF105"/>
      <c r="AG105"/>
      <c r="AH105"/>
      <c r="AI105"/>
      <c r="AJ105"/>
    </row>
    <row r="106" spans="3:36" s="1" customFormat="1" ht="20.25" customHeight="1" x14ac:dyDescent="0.15">
      <c r="C106" s="23"/>
      <c r="D106" s="24" t="s">
        <v>62</v>
      </c>
      <c r="E106" s="23" t="s">
        <v>72</v>
      </c>
      <c r="F106" s="32">
        <v>5.0000000000000001E-3</v>
      </c>
      <c r="G106" s="33"/>
      <c r="H106" s="32">
        <v>6.0000000000000001E-3</v>
      </c>
      <c r="I106" s="33"/>
      <c r="J106" s="32">
        <v>6.0000000000000001E-3</v>
      </c>
      <c r="K106" s="33"/>
      <c r="AA106"/>
      <c r="AB106"/>
      <c r="AC106"/>
      <c r="AD106"/>
      <c r="AE106"/>
      <c r="AF106"/>
      <c r="AG106"/>
      <c r="AH106"/>
      <c r="AI106"/>
      <c r="AJ106"/>
    </row>
    <row r="107" spans="3:36" s="1" customFormat="1" ht="20.25" customHeight="1" x14ac:dyDescent="0.15">
      <c r="C107" s="23"/>
      <c r="D107" s="24" t="s">
        <v>63</v>
      </c>
      <c r="E107" s="23" t="s">
        <v>72</v>
      </c>
      <c r="F107" s="32">
        <v>1E-3</v>
      </c>
      <c r="G107" s="33"/>
      <c r="H107" s="32">
        <v>2E-3</v>
      </c>
      <c r="I107" s="33"/>
      <c r="J107" s="32">
        <v>1E-3</v>
      </c>
      <c r="K107" s="33"/>
      <c r="AA107"/>
      <c r="AB107"/>
      <c r="AC107"/>
      <c r="AD107"/>
      <c r="AE107"/>
      <c r="AF107"/>
      <c r="AG107"/>
      <c r="AH107"/>
      <c r="AI107"/>
      <c r="AJ107"/>
    </row>
    <row r="108" spans="3:36" s="1" customFormat="1" ht="77.25" customHeight="1" x14ac:dyDescent="0.15">
      <c r="C108" s="23" t="s">
        <v>75</v>
      </c>
      <c r="D108" s="24" t="s">
        <v>76</v>
      </c>
      <c r="E108" s="23" t="s">
        <v>72</v>
      </c>
      <c r="F108" s="32">
        <v>1E-3</v>
      </c>
      <c r="G108" s="33"/>
      <c r="H108" s="32">
        <v>2E-3</v>
      </c>
      <c r="I108" s="33"/>
      <c r="J108" s="32">
        <v>2E-3</v>
      </c>
      <c r="K108" s="33"/>
      <c r="AA108"/>
      <c r="AB108"/>
      <c r="AC108"/>
      <c r="AD108"/>
      <c r="AE108"/>
      <c r="AF108"/>
      <c r="AG108"/>
      <c r="AH108"/>
      <c r="AI108"/>
      <c r="AJ108"/>
    </row>
    <row r="109" spans="3:36" s="1" customFormat="1" ht="53.25" customHeight="1" x14ac:dyDescent="0.15">
      <c r="C109" s="23" t="s">
        <v>77</v>
      </c>
      <c r="D109" s="24" t="s">
        <v>78</v>
      </c>
      <c r="E109" s="25"/>
      <c r="F109" s="26">
        <f>F111+F112</f>
        <v>248</v>
      </c>
      <c r="G109" s="27"/>
      <c r="H109" s="26">
        <f>H111+H112</f>
        <v>309</v>
      </c>
      <c r="I109" s="27"/>
      <c r="J109" s="26">
        <f>J111+J112</f>
        <v>270</v>
      </c>
      <c r="K109" s="27"/>
      <c r="AA109"/>
      <c r="AB109"/>
      <c r="AC109"/>
      <c r="AD109"/>
      <c r="AE109"/>
      <c r="AF109"/>
      <c r="AG109"/>
      <c r="AH109"/>
      <c r="AI109"/>
      <c r="AJ109"/>
    </row>
    <row r="110" spans="3:36" ht="20.25" customHeight="1" x14ac:dyDescent="0.15">
      <c r="C110" s="23"/>
      <c r="D110" s="24" t="s">
        <v>25</v>
      </c>
      <c r="E110" s="25"/>
      <c r="F110" s="30"/>
      <c r="G110" s="31"/>
      <c r="H110" s="30"/>
      <c r="I110" s="31"/>
      <c r="J110" s="30"/>
      <c r="K110" s="31"/>
    </row>
    <row r="111" spans="3:36" ht="38.25" customHeight="1" x14ac:dyDescent="0.15">
      <c r="C111" s="23" t="s">
        <v>79</v>
      </c>
      <c r="D111" s="24" t="s">
        <v>80</v>
      </c>
      <c r="E111" s="23" t="s">
        <v>81</v>
      </c>
      <c r="F111" s="32">
        <v>7</v>
      </c>
      <c r="G111" s="33"/>
      <c r="H111" s="32">
        <v>11</v>
      </c>
      <c r="I111" s="33"/>
      <c r="J111" s="32">
        <v>7</v>
      </c>
      <c r="K111" s="33"/>
    </row>
    <row r="112" spans="3:36" ht="99.75" customHeight="1" x14ac:dyDescent="0.15">
      <c r="C112" s="23" t="s">
        <v>82</v>
      </c>
      <c r="D112" s="24" t="s">
        <v>83</v>
      </c>
      <c r="E112" s="23" t="s">
        <v>81</v>
      </c>
      <c r="F112" s="26">
        <f>F113+F114+F115</f>
        <v>241</v>
      </c>
      <c r="G112" s="27"/>
      <c r="H112" s="26">
        <f>H113+H114+H115</f>
        <v>298</v>
      </c>
      <c r="I112" s="27"/>
      <c r="J112" s="26">
        <f>J113+J114+J115</f>
        <v>263</v>
      </c>
      <c r="K112" s="27"/>
    </row>
    <row r="113" spans="1:26" ht="20.25" customHeight="1" x14ac:dyDescent="0.15">
      <c r="C113" s="23"/>
      <c r="D113" s="24" t="s">
        <v>61</v>
      </c>
      <c r="E113" s="23" t="s">
        <v>81</v>
      </c>
      <c r="F113" s="32">
        <v>162</v>
      </c>
      <c r="G113" s="33"/>
      <c r="H113" s="32">
        <v>198</v>
      </c>
      <c r="I113" s="33"/>
      <c r="J113" s="32">
        <v>177</v>
      </c>
      <c r="K113" s="33"/>
    </row>
    <row r="114" spans="1:26" ht="20.25" customHeight="1" x14ac:dyDescent="0.15">
      <c r="C114" s="23"/>
      <c r="D114" s="24" t="s">
        <v>62</v>
      </c>
      <c r="E114" s="23" t="s">
        <v>81</v>
      </c>
      <c r="F114" s="32">
        <v>12</v>
      </c>
      <c r="G114" s="33"/>
      <c r="H114" s="32">
        <v>30</v>
      </c>
      <c r="I114" s="33"/>
      <c r="J114" s="32">
        <v>17</v>
      </c>
      <c r="K114" s="33"/>
    </row>
    <row r="115" spans="1:26" ht="20.25" customHeight="1" x14ac:dyDescent="0.15">
      <c r="C115" s="23"/>
      <c r="D115" s="24" t="s">
        <v>63</v>
      </c>
      <c r="E115" s="23" t="s">
        <v>81</v>
      </c>
      <c r="F115" s="32">
        <v>67</v>
      </c>
      <c r="G115" s="33"/>
      <c r="H115" s="32">
        <v>70</v>
      </c>
      <c r="I115" s="33"/>
      <c r="J115" s="32">
        <v>69</v>
      </c>
      <c r="K115" s="33"/>
    </row>
    <row r="116" spans="1:26" ht="20.25" customHeight="1" x14ac:dyDescent="0.15">
      <c r="C116" s="23" t="s">
        <v>84</v>
      </c>
      <c r="D116" s="24" t="s">
        <v>85</v>
      </c>
      <c r="E116" s="23" t="s">
        <v>81</v>
      </c>
      <c r="F116" s="26">
        <f>F109</f>
        <v>248</v>
      </c>
      <c r="G116" s="27"/>
      <c r="H116" s="26">
        <f>H109</f>
        <v>309</v>
      </c>
      <c r="I116" s="27"/>
      <c r="J116" s="26">
        <f>J109</f>
        <v>270</v>
      </c>
      <c r="K116" s="27"/>
    </row>
    <row r="117" spans="1:26" ht="32.25" customHeight="1" x14ac:dyDescent="0.15">
      <c r="C117" s="23" t="s">
        <v>86</v>
      </c>
      <c r="D117" s="24" t="s">
        <v>87</v>
      </c>
      <c r="E117" s="23" t="s">
        <v>88</v>
      </c>
      <c r="F117" s="32">
        <v>42220.389000000003</v>
      </c>
      <c r="G117" s="33"/>
      <c r="H117" s="32">
        <v>68502.137000000002</v>
      </c>
      <c r="I117" s="33"/>
      <c r="J117" s="26">
        <f>'[1]3. НВВ эталон'!S82/1000</f>
        <v>73137.394</v>
      </c>
      <c r="K117" s="27"/>
    </row>
    <row r="118" spans="1:26" ht="32.25" customHeight="1" x14ac:dyDescent="0.15">
      <c r="C118" s="23" t="s">
        <v>89</v>
      </c>
      <c r="D118" s="24" t="s">
        <v>90</v>
      </c>
      <c r="E118" s="23"/>
      <c r="F118" s="34"/>
      <c r="G118" s="35"/>
      <c r="H118" s="34"/>
      <c r="I118" s="35"/>
      <c r="J118" s="34"/>
      <c r="K118" s="35"/>
      <c r="L118" s="36"/>
    </row>
    <row r="119" spans="1:26" ht="32.25" customHeight="1" x14ac:dyDescent="0.15">
      <c r="C119" s="23" t="s">
        <v>91</v>
      </c>
      <c r="D119" s="24" t="s">
        <v>92</v>
      </c>
      <c r="E119" s="23" t="s">
        <v>93</v>
      </c>
      <c r="F119" s="32"/>
      <c r="G119" s="33"/>
      <c r="H119" s="32"/>
      <c r="I119" s="33"/>
      <c r="J119" s="32"/>
      <c r="K119" s="33"/>
      <c r="L119" s="36"/>
    </row>
    <row r="120" spans="1:26" ht="32.25" customHeight="1" x14ac:dyDescent="0.15">
      <c r="C120" s="23" t="s">
        <v>94</v>
      </c>
      <c r="D120" s="24" t="s">
        <v>95</v>
      </c>
      <c r="E120" s="37" t="s">
        <v>96</v>
      </c>
      <c r="F120" s="32"/>
      <c r="G120" s="33"/>
      <c r="H120" s="32"/>
      <c r="I120" s="33"/>
      <c r="J120" s="32"/>
      <c r="K120" s="33"/>
      <c r="L120" s="36"/>
    </row>
    <row r="121" spans="1:26" ht="47.25" customHeight="1" x14ac:dyDescent="0.15">
      <c r="C121" s="23" t="s">
        <v>97</v>
      </c>
      <c r="D121" s="24" t="s">
        <v>98</v>
      </c>
      <c r="E121" s="37"/>
      <c r="F121" s="34" t="s">
        <v>99</v>
      </c>
      <c r="G121" s="35"/>
      <c r="H121" s="34" t="s">
        <v>99</v>
      </c>
      <c r="I121" s="35"/>
      <c r="J121" s="34" t="s">
        <v>99</v>
      </c>
      <c r="K121" s="35"/>
    </row>
    <row r="122" spans="1:26" ht="31.5" customHeight="1" x14ac:dyDescent="0.15">
      <c r="C122" s="23" t="s">
        <v>100</v>
      </c>
      <c r="D122" s="24" t="s">
        <v>101</v>
      </c>
      <c r="E122" s="23" t="s">
        <v>88</v>
      </c>
      <c r="F122" s="32">
        <v>30.652301683201799</v>
      </c>
      <c r="G122" s="33"/>
      <c r="H122" s="32">
        <v>12022.132</v>
      </c>
      <c r="I122" s="33"/>
      <c r="J122" s="26">
        <f>'[1]3. НВВ эталон'!S44/1000</f>
        <v>13565.967000000001</v>
      </c>
      <c r="K122" s="27"/>
    </row>
    <row r="123" spans="1:26" ht="20.25" customHeight="1" x14ac:dyDescent="0.15">
      <c r="C123" s="23" t="s">
        <v>102</v>
      </c>
      <c r="D123" s="24" t="s">
        <v>103</v>
      </c>
      <c r="E123" s="23" t="s">
        <v>88</v>
      </c>
      <c r="F123" s="32">
        <v>1096.5843797600101</v>
      </c>
      <c r="G123" s="33"/>
      <c r="H123" s="32">
        <v>25242.578000000001</v>
      </c>
      <c r="I123" s="33"/>
      <c r="J123" s="26">
        <f>'[1]3. НВВ эталон'!S45/1000</f>
        <v>8045.875</v>
      </c>
      <c r="K123" s="27"/>
    </row>
    <row r="124" spans="1:26" ht="31.5" customHeight="1" x14ac:dyDescent="0.15">
      <c r="C124" s="23" t="s">
        <v>104</v>
      </c>
      <c r="D124" s="24" t="s">
        <v>105</v>
      </c>
      <c r="E124" s="23" t="s">
        <v>88</v>
      </c>
      <c r="F124" s="32"/>
      <c r="G124" s="33"/>
      <c r="H124" s="32"/>
      <c r="I124" s="33"/>
      <c r="J124" s="26">
        <f>'[1]3. НВВ эталон'!S46/1000</f>
        <v>23972.71</v>
      </c>
      <c r="K124" s="27"/>
    </row>
    <row r="125" spans="1:26" s="2" customFormat="1" ht="20.25" customHeight="1" x14ac:dyDescent="0.15">
      <c r="A125" s="1"/>
      <c r="B125" s="1"/>
      <c r="C125" s="23" t="s">
        <v>106</v>
      </c>
      <c r="D125" s="24" t="s">
        <v>107</v>
      </c>
      <c r="E125" s="23" t="s">
        <v>88</v>
      </c>
      <c r="F125" s="32"/>
      <c r="G125" s="33"/>
      <c r="H125" s="32"/>
      <c r="I125" s="33"/>
      <c r="J125" s="32"/>
      <c r="K125" s="3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7.25" customHeight="1" x14ac:dyDescent="0.15">
      <c r="C126" s="23" t="s">
        <v>108</v>
      </c>
      <c r="D126" s="24" t="s">
        <v>109</v>
      </c>
      <c r="E126" s="23" t="s">
        <v>110</v>
      </c>
      <c r="F126" s="32"/>
      <c r="G126" s="33"/>
      <c r="H126" s="32"/>
      <c r="I126" s="33"/>
      <c r="J126" s="32"/>
      <c r="K126" s="33"/>
      <c r="L126" s="36"/>
    </row>
    <row r="127" spans="1:26" ht="45" customHeight="1" x14ac:dyDescent="0.15">
      <c r="C127" s="38" t="s">
        <v>111</v>
      </c>
      <c r="D127" s="24" t="s">
        <v>112</v>
      </c>
      <c r="E127" s="23"/>
      <c r="F127" s="39" t="s">
        <v>99</v>
      </c>
      <c r="G127" s="40"/>
      <c r="H127" s="39" t="s">
        <v>99</v>
      </c>
      <c r="I127" s="40"/>
      <c r="J127" s="39" t="s">
        <v>99</v>
      </c>
      <c r="K127" s="40"/>
      <c r="L127" s="36"/>
    </row>
    <row r="128" spans="1:26" ht="20.25" customHeight="1" x14ac:dyDescent="0.15"/>
    <row r="129" spans="3:36" ht="15.75" customHeight="1" x14ac:dyDescent="0.15">
      <c r="C129" s="41" t="s">
        <v>113</v>
      </c>
      <c r="D129" s="8"/>
      <c r="E129" s="8"/>
      <c r="F129" s="8"/>
      <c r="G129" s="8"/>
      <c r="H129" s="8"/>
      <c r="I129" s="8"/>
      <c r="J129" s="8"/>
      <c r="K129" s="8"/>
    </row>
    <row r="130" spans="3:36" ht="65.25" customHeight="1" x14ac:dyDescent="0.15">
      <c r="C130" s="42" t="s">
        <v>17</v>
      </c>
      <c r="D130" s="43"/>
      <c r="E130" s="44" t="s">
        <v>18</v>
      </c>
      <c r="F130" s="45" t="s">
        <v>19</v>
      </c>
      <c r="G130" s="45"/>
      <c r="H130" s="45" t="s">
        <v>20</v>
      </c>
      <c r="I130" s="45"/>
      <c r="J130" s="45" t="s">
        <v>114</v>
      </c>
      <c r="K130" s="45"/>
    </row>
    <row r="131" spans="3:36" ht="31.5" customHeight="1" x14ac:dyDescent="0.15">
      <c r="C131" s="46"/>
      <c r="D131" s="47"/>
      <c r="E131" s="48"/>
      <c r="F131" s="49" t="s">
        <v>31</v>
      </c>
      <c r="G131" s="49" t="s">
        <v>32</v>
      </c>
      <c r="H131" s="49" t="s">
        <v>31</v>
      </c>
      <c r="I131" s="49" t="s">
        <v>32</v>
      </c>
      <c r="J131" s="49" t="s">
        <v>31</v>
      </c>
      <c r="K131" s="49" t="s">
        <v>32</v>
      </c>
    </row>
    <row r="132" spans="3:36" ht="47.25" customHeight="1" x14ac:dyDescent="0.15">
      <c r="C132" s="23" t="s">
        <v>79</v>
      </c>
      <c r="D132" s="24" t="s">
        <v>115</v>
      </c>
      <c r="E132" s="23" t="s">
        <v>116</v>
      </c>
      <c r="F132" s="50">
        <v>189.9</v>
      </c>
      <c r="G132" s="50">
        <v>1105.58</v>
      </c>
      <c r="H132" s="50">
        <v>1288.23</v>
      </c>
      <c r="I132" s="51">
        <v>1288.23</v>
      </c>
      <c r="J132" s="52">
        <f>'[1]4. Расчет СН '!H17*1000</f>
        <v>615.95999999999992</v>
      </c>
      <c r="K132" s="53">
        <f>'[1]4. Расчет СН '!H18*1000</f>
        <v>615.95999999999992</v>
      </c>
    </row>
    <row r="133" spans="3:36" ht="78.75" customHeight="1" x14ac:dyDescent="0.15">
      <c r="C133" s="23" t="s">
        <v>82</v>
      </c>
      <c r="D133" s="24" t="s">
        <v>117</v>
      </c>
      <c r="E133" s="23" t="s">
        <v>116</v>
      </c>
      <c r="F133" s="50">
        <v>630.29999999999995</v>
      </c>
      <c r="G133" s="50">
        <v>5822.59</v>
      </c>
      <c r="H133" s="50">
        <v>885.26</v>
      </c>
      <c r="I133" s="50">
        <v>885.26</v>
      </c>
      <c r="J133" s="52">
        <f>'[1]4. Расчет СН '!I17*1000</f>
        <v>0</v>
      </c>
      <c r="K133" s="53">
        <f>'[1]4. Расчет СН '!I18*1000</f>
        <v>0</v>
      </c>
    </row>
    <row r="134" spans="3:36" ht="31.5" customHeight="1" x14ac:dyDescent="0.15">
      <c r="C134" s="23" t="s">
        <v>118</v>
      </c>
      <c r="D134" s="24" t="s">
        <v>119</v>
      </c>
      <c r="E134" s="23" t="s">
        <v>116</v>
      </c>
      <c r="F134" s="50"/>
      <c r="G134" s="50"/>
      <c r="H134" s="50"/>
      <c r="I134" s="50"/>
      <c r="J134" s="50"/>
      <c r="K134" s="50"/>
    </row>
    <row r="135" spans="3:36" ht="20.25" customHeight="1" x14ac:dyDescent="0.15">
      <c r="C135" s="23"/>
      <c r="D135" s="24" t="s">
        <v>61</v>
      </c>
      <c r="E135" s="23" t="s">
        <v>116</v>
      </c>
      <c r="F135" s="50">
        <v>234.74</v>
      </c>
      <c r="G135" s="50">
        <v>321.2</v>
      </c>
      <c r="H135" s="50">
        <v>330.69</v>
      </c>
      <c r="I135" s="50">
        <v>330.69</v>
      </c>
      <c r="J135" s="52">
        <f>'[1]4. Расчет СН '!J17*1000</f>
        <v>265.79000000000002</v>
      </c>
      <c r="K135" s="53">
        <f>'[1]4. Расчет СН '!J18*1000</f>
        <v>467.83000000000004</v>
      </c>
    </row>
    <row r="136" spans="3:36" ht="20.25" customHeight="1" x14ac:dyDescent="0.15">
      <c r="C136" s="23"/>
      <c r="D136" s="24" t="s">
        <v>62</v>
      </c>
      <c r="E136" s="23" t="s">
        <v>116</v>
      </c>
      <c r="F136" s="50">
        <v>185.8</v>
      </c>
      <c r="G136" s="50">
        <v>139.57</v>
      </c>
      <c r="H136" s="50">
        <v>216.36</v>
      </c>
      <c r="I136" s="50">
        <v>216.36</v>
      </c>
      <c r="J136" s="52">
        <f>'[1]4. Расчет СН '!K17*1000</f>
        <v>216.35999999999999</v>
      </c>
      <c r="K136" s="53">
        <f>'[1]4. Расчет СН '!K18*1000</f>
        <v>375.25</v>
      </c>
    </row>
    <row r="137" spans="3:36" ht="20.25" customHeight="1" x14ac:dyDescent="0.15">
      <c r="C137" s="23"/>
      <c r="D137" s="24" t="s">
        <v>63</v>
      </c>
      <c r="E137" s="23" t="s">
        <v>116</v>
      </c>
      <c r="F137" s="50">
        <v>78.239999999999995</v>
      </c>
      <c r="G137" s="50">
        <v>107.07</v>
      </c>
      <c r="H137" s="50">
        <v>110.23</v>
      </c>
      <c r="I137" s="50">
        <v>110.23</v>
      </c>
      <c r="J137" s="52">
        <f>'[1]4. Расчет СН '!L17*1000</f>
        <v>88.6</v>
      </c>
      <c r="K137" s="53">
        <f>'[1]4. Расчет СН '!L18*1000</f>
        <v>155.95000000000002</v>
      </c>
    </row>
    <row r="139" spans="3:36" s="1" customFormat="1" ht="40.5" customHeight="1" x14ac:dyDescent="0.15">
      <c r="C139" s="54"/>
      <c r="D139" s="54"/>
      <c r="E139" s="54"/>
      <c r="F139" s="54"/>
      <c r="G139" s="54"/>
      <c r="H139" s="54"/>
      <c r="I139" s="54"/>
      <c r="J139" s="54"/>
      <c r="K139" s="54"/>
      <c r="AA139"/>
      <c r="AB139"/>
      <c r="AC139"/>
      <c r="AD139"/>
      <c r="AE139"/>
      <c r="AF139"/>
      <c r="AG139"/>
      <c r="AH139"/>
      <c r="AI139"/>
      <c r="AJ139"/>
    </row>
  </sheetData>
  <sheetProtection insertRows="0" deleteColumns="0" deleteRows="0" sort="0" autoFilter="0"/>
  <mergeCells count="322">
    <mergeCell ref="C139:K139"/>
    <mergeCell ref="F127:G127"/>
    <mergeCell ref="H127:I127"/>
    <mergeCell ref="J127:K127"/>
    <mergeCell ref="C129:K129"/>
    <mergeCell ref="C130:D131"/>
    <mergeCell ref="E130:E131"/>
    <mergeCell ref="F130:G130"/>
    <mergeCell ref="H130:I130"/>
    <mergeCell ref="J130:K130"/>
    <mergeCell ref="F125:G125"/>
    <mergeCell ref="H125:I125"/>
    <mergeCell ref="J125:K125"/>
    <mergeCell ref="F126:G126"/>
    <mergeCell ref="H126:I126"/>
    <mergeCell ref="J126:K126"/>
    <mergeCell ref="F123:G123"/>
    <mergeCell ref="H123:I123"/>
    <mergeCell ref="J123:K123"/>
    <mergeCell ref="F124:G124"/>
    <mergeCell ref="H124:I124"/>
    <mergeCell ref="J124:K124"/>
    <mergeCell ref="F121:G121"/>
    <mergeCell ref="H121:I121"/>
    <mergeCell ref="J121:K121"/>
    <mergeCell ref="F122:G122"/>
    <mergeCell ref="H122:I122"/>
    <mergeCell ref="J122:K122"/>
    <mergeCell ref="F119:G119"/>
    <mergeCell ref="H119:I119"/>
    <mergeCell ref="J119:K119"/>
    <mergeCell ref="F120:G120"/>
    <mergeCell ref="H120:I120"/>
    <mergeCell ref="J120:K120"/>
    <mergeCell ref="F117:G117"/>
    <mergeCell ref="H117:I117"/>
    <mergeCell ref="J117:K117"/>
    <mergeCell ref="F118:G118"/>
    <mergeCell ref="H118:I118"/>
    <mergeCell ref="J118:K118"/>
    <mergeCell ref="F115:G115"/>
    <mergeCell ref="H115:I115"/>
    <mergeCell ref="J115:K115"/>
    <mergeCell ref="F116:G116"/>
    <mergeCell ref="H116:I116"/>
    <mergeCell ref="J116:K116"/>
    <mergeCell ref="F113:G113"/>
    <mergeCell ref="H113:I113"/>
    <mergeCell ref="J113:K113"/>
    <mergeCell ref="F114:G114"/>
    <mergeCell ref="H114:I114"/>
    <mergeCell ref="J114:K114"/>
    <mergeCell ref="F111:G111"/>
    <mergeCell ref="H111:I111"/>
    <mergeCell ref="J111:K111"/>
    <mergeCell ref="F112:G112"/>
    <mergeCell ref="H112:I112"/>
    <mergeCell ref="J112:K112"/>
    <mergeCell ref="F109:G109"/>
    <mergeCell ref="H109:I109"/>
    <mergeCell ref="J109:K109"/>
    <mergeCell ref="F110:G110"/>
    <mergeCell ref="H110:I110"/>
    <mergeCell ref="J110:K110"/>
    <mergeCell ref="F107:G107"/>
    <mergeCell ref="H107:I107"/>
    <mergeCell ref="J107:K107"/>
    <mergeCell ref="F108:G108"/>
    <mergeCell ref="H108:I108"/>
    <mergeCell ref="J108:K108"/>
    <mergeCell ref="F105:G105"/>
    <mergeCell ref="H105:I105"/>
    <mergeCell ref="J105:K105"/>
    <mergeCell ref="F106:G106"/>
    <mergeCell ref="H106:I106"/>
    <mergeCell ref="J106:K106"/>
    <mergeCell ref="F103:G103"/>
    <mergeCell ref="H103:I103"/>
    <mergeCell ref="J103:K103"/>
    <mergeCell ref="F104:G104"/>
    <mergeCell ref="H104:I104"/>
    <mergeCell ref="J104:K104"/>
    <mergeCell ref="F101:G101"/>
    <mergeCell ref="H101:I101"/>
    <mergeCell ref="J101:K101"/>
    <mergeCell ref="F102:G102"/>
    <mergeCell ref="H102:I102"/>
    <mergeCell ref="J102:K102"/>
    <mergeCell ref="F99:G99"/>
    <mergeCell ref="H99:I99"/>
    <mergeCell ref="J99:K99"/>
    <mergeCell ref="F100:G100"/>
    <mergeCell ref="H100:I100"/>
    <mergeCell ref="J100:K100"/>
    <mergeCell ref="F97:G97"/>
    <mergeCell ref="H97:I97"/>
    <mergeCell ref="J97:K97"/>
    <mergeCell ref="F98:G98"/>
    <mergeCell ref="H98:I98"/>
    <mergeCell ref="J98:K98"/>
    <mergeCell ref="F95:G95"/>
    <mergeCell ref="H95:I95"/>
    <mergeCell ref="J95:K95"/>
    <mergeCell ref="F96:G96"/>
    <mergeCell ref="H96:I96"/>
    <mergeCell ref="J96:K96"/>
    <mergeCell ref="F93:G93"/>
    <mergeCell ref="H93:I93"/>
    <mergeCell ref="J93:K93"/>
    <mergeCell ref="F94:G94"/>
    <mergeCell ref="H94:I94"/>
    <mergeCell ref="J94:K94"/>
    <mergeCell ref="F91:G91"/>
    <mergeCell ref="H91:I91"/>
    <mergeCell ref="J91:K91"/>
    <mergeCell ref="F92:G92"/>
    <mergeCell ref="H92:I92"/>
    <mergeCell ref="J92:K92"/>
    <mergeCell ref="F89:G89"/>
    <mergeCell ref="H89:I89"/>
    <mergeCell ref="J89:K89"/>
    <mergeCell ref="F90:G90"/>
    <mergeCell ref="H90:I90"/>
    <mergeCell ref="J90:K90"/>
    <mergeCell ref="F87:G87"/>
    <mergeCell ref="H87:I87"/>
    <mergeCell ref="J87:K87"/>
    <mergeCell ref="F88:G88"/>
    <mergeCell ref="H88:I88"/>
    <mergeCell ref="J88:K88"/>
    <mergeCell ref="F85:G85"/>
    <mergeCell ref="H85:I85"/>
    <mergeCell ref="J85:K85"/>
    <mergeCell ref="F86:G86"/>
    <mergeCell ref="H86:I86"/>
    <mergeCell ref="J86:K86"/>
    <mergeCell ref="F83:G83"/>
    <mergeCell ref="H83:I83"/>
    <mergeCell ref="J83:K83"/>
    <mergeCell ref="F84:G84"/>
    <mergeCell ref="H84:I84"/>
    <mergeCell ref="J84:K84"/>
    <mergeCell ref="F81:G81"/>
    <mergeCell ref="H81:I81"/>
    <mergeCell ref="J81:K81"/>
    <mergeCell ref="F82:G82"/>
    <mergeCell ref="H82:I82"/>
    <mergeCell ref="J82:K82"/>
    <mergeCell ref="F79:G79"/>
    <mergeCell ref="H79:I79"/>
    <mergeCell ref="J79:K79"/>
    <mergeCell ref="F80:G80"/>
    <mergeCell ref="H80:I80"/>
    <mergeCell ref="J80:K80"/>
    <mergeCell ref="F77:G77"/>
    <mergeCell ref="H77:I77"/>
    <mergeCell ref="J77:K77"/>
    <mergeCell ref="F78:G78"/>
    <mergeCell ref="H78:I78"/>
    <mergeCell ref="J78:K78"/>
    <mergeCell ref="F75:G75"/>
    <mergeCell ref="H75:I75"/>
    <mergeCell ref="J75:K75"/>
    <mergeCell ref="F76:G76"/>
    <mergeCell ref="H76:I76"/>
    <mergeCell ref="J76:K76"/>
    <mergeCell ref="F73:G73"/>
    <mergeCell ref="H73:I73"/>
    <mergeCell ref="J73:K73"/>
    <mergeCell ref="F74:G74"/>
    <mergeCell ref="H74:I74"/>
    <mergeCell ref="J74:K74"/>
    <mergeCell ref="F71:G71"/>
    <mergeCell ref="H71:I71"/>
    <mergeCell ref="J71:K71"/>
    <mergeCell ref="F72:G72"/>
    <mergeCell ref="H72:I72"/>
    <mergeCell ref="J72:K72"/>
    <mergeCell ref="F69:G69"/>
    <mergeCell ref="H69:I69"/>
    <mergeCell ref="J69:K69"/>
    <mergeCell ref="F70:G70"/>
    <mergeCell ref="H70:I70"/>
    <mergeCell ref="J70:K70"/>
    <mergeCell ref="F67:G67"/>
    <mergeCell ref="H67:I67"/>
    <mergeCell ref="J67:K67"/>
    <mergeCell ref="F68:G68"/>
    <mergeCell ref="H68:I68"/>
    <mergeCell ref="J68:K68"/>
    <mergeCell ref="F65:G65"/>
    <mergeCell ref="H65:I65"/>
    <mergeCell ref="J65:K65"/>
    <mergeCell ref="F66:G66"/>
    <mergeCell ref="H66:I66"/>
    <mergeCell ref="J66:K66"/>
    <mergeCell ref="F63:G63"/>
    <mergeCell ref="H63:I63"/>
    <mergeCell ref="J63:K63"/>
    <mergeCell ref="F64:G64"/>
    <mergeCell ref="H64:I64"/>
    <mergeCell ref="J64:K64"/>
    <mergeCell ref="F61:G61"/>
    <mergeCell ref="H61:I61"/>
    <mergeCell ref="J61:K61"/>
    <mergeCell ref="F62:G62"/>
    <mergeCell ref="H62:I62"/>
    <mergeCell ref="J62:K62"/>
    <mergeCell ref="F59:G59"/>
    <mergeCell ref="H59:I59"/>
    <mergeCell ref="J59:K59"/>
    <mergeCell ref="F60:G60"/>
    <mergeCell ref="H60:I60"/>
    <mergeCell ref="J60:K60"/>
    <mergeCell ref="F57:G57"/>
    <mergeCell ref="H57:I57"/>
    <mergeCell ref="J57:K57"/>
    <mergeCell ref="F58:G58"/>
    <mergeCell ref="H58:I58"/>
    <mergeCell ref="J58:K58"/>
    <mergeCell ref="F55:G55"/>
    <mergeCell ref="H55:I55"/>
    <mergeCell ref="J55:K55"/>
    <mergeCell ref="F56:G56"/>
    <mergeCell ref="H56:I56"/>
    <mergeCell ref="J56:K56"/>
    <mergeCell ref="F53:G53"/>
    <mergeCell ref="H53:I53"/>
    <mergeCell ref="J53:K53"/>
    <mergeCell ref="F54:G54"/>
    <mergeCell ref="H54:I54"/>
    <mergeCell ref="J54:K54"/>
    <mergeCell ref="F51:G51"/>
    <mergeCell ref="H51:I51"/>
    <mergeCell ref="J51:K51"/>
    <mergeCell ref="F52:G52"/>
    <mergeCell ref="H52:I52"/>
    <mergeCell ref="J52:K52"/>
    <mergeCell ref="F49:G49"/>
    <mergeCell ref="H49:I49"/>
    <mergeCell ref="J49:K49"/>
    <mergeCell ref="F50:G50"/>
    <mergeCell ref="H50:I50"/>
    <mergeCell ref="J50:K50"/>
    <mergeCell ref="F47:G47"/>
    <mergeCell ref="H47:I47"/>
    <mergeCell ref="J47:K47"/>
    <mergeCell ref="F48:G48"/>
    <mergeCell ref="H48:I48"/>
    <mergeCell ref="J48:K48"/>
    <mergeCell ref="F45:G45"/>
    <mergeCell ref="H45:I45"/>
    <mergeCell ref="J45:K45"/>
    <mergeCell ref="F46:G46"/>
    <mergeCell ref="H46:I46"/>
    <mergeCell ref="J46:K46"/>
    <mergeCell ref="F43:G43"/>
    <mergeCell ref="H43:I43"/>
    <mergeCell ref="J43:K43"/>
    <mergeCell ref="F44:G44"/>
    <mergeCell ref="H44:I44"/>
    <mergeCell ref="J44:K44"/>
    <mergeCell ref="F41:G41"/>
    <mergeCell ref="H41:I41"/>
    <mergeCell ref="J41:K41"/>
    <mergeCell ref="F42:G42"/>
    <mergeCell ref="H42:I42"/>
    <mergeCell ref="J42:K42"/>
    <mergeCell ref="F39:G39"/>
    <mergeCell ref="H39:I39"/>
    <mergeCell ref="J39:K39"/>
    <mergeCell ref="F40:G40"/>
    <mergeCell ref="H40:I40"/>
    <mergeCell ref="J40:K40"/>
    <mergeCell ref="F37:G37"/>
    <mergeCell ref="H37:I37"/>
    <mergeCell ref="J37:K37"/>
    <mergeCell ref="F38:G38"/>
    <mergeCell ref="H38:I38"/>
    <mergeCell ref="J38:K38"/>
    <mergeCell ref="C34:D34"/>
    <mergeCell ref="F34:G34"/>
    <mergeCell ref="H34:I34"/>
    <mergeCell ref="J34:K34"/>
    <mergeCell ref="C35:K35"/>
    <mergeCell ref="F36:G36"/>
    <mergeCell ref="H36:I36"/>
    <mergeCell ref="J36:K36"/>
    <mergeCell ref="C31:D31"/>
    <mergeCell ref="E31:K31"/>
    <mergeCell ref="C32:D32"/>
    <mergeCell ref="E32:K32"/>
    <mergeCell ref="C33:D33"/>
    <mergeCell ref="E33:K33"/>
    <mergeCell ref="C28:D28"/>
    <mergeCell ref="E28:K28"/>
    <mergeCell ref="C29:D29"/>
    <mergeCell ref="E29:K29"/>
    <mergeCell ref="C30:D30"/>
    <mergeCell ref="E30:K30"/>
    <mergeCell ref="C25:D25"/>
    <mergeCell ref="E25:K25"/>
    <mergeCell ref="C26:D26"/>
    <mergeCell ref="E26:K26"/>
    <mergeCell ref="C27:D27"/>
    <mergeCell ref="E27:K27"/>
    <mergeCell ref="C19:K19"/>
    <mergeCell ref="C21:K21"/>
    <mergeCell ref="C23:D23"/>
    <mergeCell ref="E23:K23"/>
    <mergeCell ref="C24:D24"/>
    <mergeCell ref="E24:K24"/>
    <mergeCell ref="C12:K12"/>
    <mergeCell ref="C13:K13"/>
    <mergeCell ref="C14:K14"/>
    <mergeCell ref="C16:K16"/>
    <mergeCell ref="C17:K17"/>
    <mergeCell ref="C18:K18"/>
    <mergeCell ref="C8:K8"/>
    <mergeCell ref="C9:K9"/>
    <mergeCell ref="C10:K10"/>
    <mergeCell ref="C11:K11"/>
  </mergeCells>
  <dataValidations count="3">
    <dataValidation type="decimal" allowBlank="1" showErrorMessage="1" errorTitle="Ошибка" error="Допускается ввод только действительных чисел!" sqref="F132:K137" xr:uid="{B99DEF55-88D5-4D07-BD61-91861C86CBE3}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E23:K32 C19:K19" xr:uid="{F5A405BC-850D-4368-BF72-25A97D23EC24}">
      <formula1>900</formula1>
    </dataValidation>
    <dataValidation type="decimal" allowBlank="1" showErrorMessage="1" errorTitle="Ошибка" error="Допускается ввод только неотрицательных чисел!" sqref="F48:K49 F51:K52 F55:K56 F58:K59 F62:K63 F65:K66 F69:K70 F72:K73 F76:K77 F79:K80 F83:K84 F86:K87 F90:K91 F93:K94 F96:K97 F99:K100 F103:K103 F105:K108 F111:K111 F113:K115 F117:K117 F122:K125" xr:uid="{931742E7-AE66-42D4-B48F-E84AFAA03CED}">
      <formula1>0</formula1>
      <formula2>9.99999999999999E+23</formula2>
    </dataValidation>
  </dataValidations>
  <pageMargins left="0.7" right="0.7" top="0.75" bottom="0.75" header="0.3" footer="0.3"/>
  <pageSetup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Гатауллин Александр Ирикович</dc:creator>
  <cp:lastModifiedBy>Гатауллин Александр Ирикович</cp:lastModifiedBy>
  <dcterms:created xsi:type="dcterms:W3CDTF">2023-11-22T11:19:28Z</dcterms:created>
  <dcterms:modified xsi:type="dcterms:W3CDTF">2023-11-23T05:41:35Z</dcterms:modified>
</cp:coreProperties>
</file>